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8. Aprenentatge d'idiomes/"/>
    </mc:Choice>
  </mc:AlternateContent>
  <xr:revisionPtr revIDLastSave="160" documentId="13_ncr:1_{3656C3FC-DB4C-4FC1-9D73-52056B2D5DCA}" xr6:coauthVersionLast="47" xr6:coauthVersionMax="47" xr10:uidLastSave="{AD1E68FD-66C0-4DCA-9727-8CAB7C9B4A14}"/>
  <bookViews>
    <workbookView xWindow="30615" yWindow="1305" windowWidth="24540" windowHeight="13815" xr2:uid="{A95E9E99-19E0-463E-AD21-E1C0DB665983}"/>
  </bookViews>
  <sheets>
    <sheet name="Idiomes UAB Campus" sheetId="1" r:id="rId1"/>
    <sheet name="Idiomers UAB BCN" sheetId="4" r:id="rId2"/>
    <sheet name="Idiomes UAB Campus Estiu 2026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64" i="4" l="1"/>
  <c r="D62" i="4"/>
  <c r="D65" i="4" s="1"/>
  <c r="D59" i="4"/>
  <c r="D60" i="4" s="1"/>
  <c r="D53" i="4"/>
  <c r="D56" i="4" s="1"/>
  <c r="D50" i="4"/>
  <c r="D44" i="4"/>
  <c r="D36" i="4"/>
  <c r="D37" i="4" s="1"/>
  <c r="D34" i="4"/>
  <c r="D32" i="4"/>
  <c r="D27" i="4"/>
  <c r="D28" i="4" s="1"/>
  <c r="D23" i="4"/>
  <c r="D21" i="4"/>
  <c r="D16" i="4"/>
  <c r="D164" i="1"/>
  <c r="D165" i="1" s="1"/>
  <c r="D158" i="1"/>
  <c r="D159" i="1" s="1"/>
  <c r="D155" i="1"/>
  <c r="D156" i="1" s="1"/>
  <c r="D150" i="1"/>
  <c r="D151" i="1" s="1"/>
  <c r="D147" i="1"/>
  <c r="D148" i="1" s="1"/>
  <c r="D144" i="1"/>
  <c r="D145" i="1" s="1"/>
  <c r="D140" i="1"/>
  <c r="D138" i="1"/>
  <c r="D132" i="1"/>
  <c r="D133" i="1" s="1"/>
  <c r="D129" i="1"/>
  <c r="D126" i="1"/>
  <c r="D121" i="1"/>
  <c r="D115" i="1"/>
  <c r="D111" i="1"/>
  <c r="D112" i="1" s="1"/>
  <c r="D108" i="1"/>
  <c r="D106" i="1"/>
  <c r="D102" i="1"/>
  <c r="D103" i="1" s="1"/>
  <c r="D100" i="1"/>
  <c r="D97" i="1"/>
  <c r="D91" i="1"/>
  <c r="D89" i="1"/>
  <c r="D87" i="1"/>
  <c r="D79" i="1"/>
  <c r="D80" i="1" s="1"/>
  <c r="D74" i="1"/>
  <c r="D72" i="1"/>
  <c r="D70" i="1"/>
  <c r="D68" i="1"/>
  <c r="D60" i="1"/>
  <c r="D61" i="1" s="1"/>
  <c r="D58" i="1"/>
  <c r="D48" i="1"/>
  <c r="D39" i="1"/>
  <c r="D26" i="1"/>
  <c r="D22" i="1"/>
  <c r="D30" i="2"/>
  <c r="D31" i="2" s="1"/>
  <c r="D27" i="2"/>
  <c r="D28" i="2" s="1"/>
  <c r="D23" i="2"/>
  <c r="D24" i="2" s="1"/>
  <c r="D19" i="2"/>
  <c r="D20" i="2" s="1"/>
  <c r="D16" i="2"/>
  <c r="D17" i="2" s="1"/>
  <c r="D13" i="2"/>
  <c r="D10" i="2"/>
  <c r="D14" i="2" s="1"/>
  <c r="D67" i="4" l="1"/>
  <c r="D167" i="1"/>
  <c r="D33" i="2"/>
</calcChain>
</file>

<file path=xl/sharedStrings.xml><?xml version="1.0" encoding="utf-8"?>
<sst xmlns="http://schemas.openxmlformats.org/spreadsheetml/2006/main" count="347" uniqueCount="197">
  <si>
    <t>Estudiants matriculats a cursos d'idiomes</t>
  </si>
  <si>
    <r>
      <t xml:space="preserve">Font: </t>
    </r>
    <r>
      <rPr>
        <b/>
        <sz val="8"/>
        <color rgb="FF000000"/>
        <rFont val="Tahoma"/>
        <family val="2"/>
      </rPr>
      <t xml:space="preserve">Servei de Llengües </t>
    </r>
  </si>
  <si>
    <t>Idioma</t>
  </si>
  <si>
    <t>Tipus de curs</t>
  </si>
  <si>
    <t>Curs/nivell</t>
  </si>
  <si>
    <t>Grups</t>
  </si>
  <si>
    <t>Nombre d'alumnes</t>
  </si>
  <si>
    <t>Dones</t>
  </si>
  <si>
    <t>Homes</t>
  </si>
  <si>
    <t>Total</t>
  </si>
  <si>
    <t>ANGLÈS</t>
  </si>
  <si>
    <t>Tercer 1r. semestre</t>
  </si>
  <si>
    <t>Tercer 2n. Semestre</t>
  </si>
  <si>
    <t>Quart 1r. semestre</t>
  </si>
  <si>
    <t>Quart 2n. semestre</t>
  </si>
  <si>
    <t>Cinquè 1r. semestre</t>
  </si>
  <si>
    <t>Cinquè 2n. semestre</t>
  </si>
  <si>
    <t>Sisè 1r. semestre</t>
  </si>
  <si>
    <t>Sisè 2n. semestre</t>
  </si>
  <si>
    <t>Setè 1r. semestre</t>
  </si>
  <si>
    <t>Setè 2n. semestre</t>
  </si>
  <si>
    <t>Vuitè 1r. semestre</t>
  </si>
  <si>
    <t>Vuitè 2n. semestre</t>
  </si>
  <si>
    <t>Prepare for B2</t>
  </si>
  <si>
    <t>Prepare for C1</t>
  </si>
  <si>
    <t>Formació d'encàrrec: mòduls específics per al PAS</t>
  </si>
  <si>
    <t>Virtuals A1</t>
  </si>
  <si>
    <t>Virtuals A2</t>
  </si>
  <si>
    <t>Virtual B1</t>
  </si>
  <si>
    <t>Virtual B2.1</t>
  </si>
  <si>
    <t>Virtual B2.2</t>
  </si>
  <si>
    <t>Virtual C1.1</t>
  </si>
  <si>
    <t>Virtual C1.2</t>
  </si>
  <si>
    <t>Writing in English with AI (Copilot)</t>
  </si>
  <si>
    <t>Socializing in English</t>
  </si>
  <si>
    <t>Formació d'encàrrec: anglès per a personal acadèmic</t>
  </si>
  <si>
    <t>Divulgació de la Ciència (ED)</t>
  </si>
  <si>
    <t>Elevator Pitch (ED)</t>
  </si>
  <si>
    <t>Presenting Research (ED)</t>
  </si>
  <si>
    <t>Formació presencial: cursos específics</t>
  </si>
  <si>
    <t>Defending your Thesis</t>
  </si>
  <si>
    <t>English for Teaching Purposes</t>
  </si>
  <si>
    <t>English Pronunciation for Teachers</t>
  </si>
  <si>
    <t>Llengua per Marxar d'Erasmus (Get Ready for Exchange)</t>
  </si>
  <si>
    <t>Redactar la Tesi en Anglès (Ciències Socials i Jurídiques, Arts i Humanitats)</t>
  </si>
  <si>
    <t>Redactar la Tesi en Anglès (Ciències, Ciències de la Salut i Enginyeries)</t>
  </si>
  <si>
    <t>Research Papers (Ciències Socials i Jurídiques, Arts i Humanitats)</t>
  </si>
  <si>
    <t>Anglès a distància</t>
  </si>
  <si>
    <t>A1 - C1</t>
  </si>
  <si>
    <t>ALEMANY</t>
  </si>
  <si>
    <t>Cursos de nivell presencials</t>
  </si>
  <si>
    <t>Primer 1r. Semestre</t>
  </si>
  <si>
    <t>Primer 2n. Semestre</t>
  </si>
  <si>
    <t>Segon 1r. semestre</t>
  </si>
  <si>
    <t>Segon 2n. semestre</t>
  </si>
  <si>
    <t>Alemany a distància</t>
  </si>
  <si>
    <t>Cursos específics presencials</t>
  </si>
  <si>
    <t>Llengua per marxar d'Erasmus</t>
  </si>
  <si>
    <t>Formació per a l'EU de Turisme i Direcció Hotelera</t>
  </si>
  <si>
    <t>FRANCÈS</t>
  </si>
  <si>
    <t>Cursos de nivell presencials i telepresencials</t>
  </si>
  <si>
    <t>Primer</t>
  </si>
  <si>
    <t xml:space="preserve">Segon </t>
  </si>
  <si>
    <t>Francès a distància</t>
  </si>
  <si>
    <t>Nivell 1 a 3  Turisme</t>
  </si>
  <si>
    <t>Virtual A1</t>
  </si>
  <si>
    <t>Virtual A2</t>
  </si>
  <si>
    <t>Formació d'encàrrec: altra formació</t>
  </si>
  <si>
    <t>ITALIÀ</t>
  </si>
  <si>
    <t>Italià a distància</t>
  </si>
  <si>
    <t>A1 - A2</t>
  </si>
  <si>
    <t>CATALÀ</t>
  </si>
  <si>
    <t>Cursos per a nouvinguts presencials i telepresencials</t>
  </si>
  <si>
    <t>Inicial</t>
  </si>
  <si>
    <t>Bàsic 2</t>
  </si>
  <si>
    <t>Elemental</t>
  </si>
  <si>
    <t>Intermedi</t>
  </si>
  <si>
    <t xml:space="preserve">Suficiència </t>
  </si>
  <si>
    <t>Suficiència per al PDI</t>
  </si>
  <si>
    <t>Superior</t>
  </si>
  <si>
    <t>Català a distància</t>
  </si>
  <si>
    <t>A2</t>
  </si>
  <si>
    <t>B1</t>
  </si>
  <si>
    <t>B2</t>
  </si>
  <si>
    <t>C1</t>
  </si>
  <si>
    <t>Llengua i Cultura a Catalunya: Introducció (ECIU)</t>
  </si>
  <si>
    <t>Nivell 2 per a Estudiants d’Educació Infantil i Educació Primària</t>
  </si>
  <si>
    <t>Tutories de Correcció Fonètica per a Estudiants de la Fac. d'Educació</t>
  </si>
  <si>
    <t>ESPANYOL</t>
  </si>
  <si>
    <t>Segon</t>
  </si>
  <si>
    <t>Tercer (A+B)</t>
  </si>
  <si>
    <t>Quart</t>
  </si>
  <si>
    <t>Espanyol a distància</t>
  </si>
  <si>
    <t>Virtual A1 -  C1</t>
  </si>
  <si>
    <t>Sensibilització lingüística</t>
  </si>
  <si>
    <t>Taller de Disseny d'Activitats Lingüístiques i Culturals</t>
  </si>
  <si>
    <t>Taller de Voluntariat Lingüístic</t>
  </si>
  <si>
    <t>Taller els Estudiants Parlen de Llengües: Propostes de Política Lingüística a la Universitat</t>
  </si>
  <si>
    <t>Formació virtual: altres idiomes</t>
  </si>
  <si>
    <t>Arab, coreà, portuguès, rus, suec</t>
  </si>
  <si>
    <t>Formació multilingüe</t>
  </si>
  <si>
    <t>Prepara't per Presentar la Tesi en 4 Minuts (ED)</t>
  </si>
  <si>
    <t>Aprenc Tres Llengües Simultàniament (Francès, Italià, Portuguès)</t>
  </si>
  <si>
    <t>TOTAL D'INSCRIPCIONS</t>
  </si>
  <si>
    <t>Segon 2r. semestre</t>
  </si>
  <si>
    <t>Formació d'encàrrec: mòduls específics per al PTGAS</t>
  </si>
  <si>
    <t>English as a Medium of Instruction Course</t>
  </si>
  <si>
    <t>English Conversation for Lecturers</t>
  </si>
  <si>
    <t>English Pronunciation for Teachers (ICE)</t>
  </si>
  <si>
    <t xml:space="preserve">Preparació de l’Examen de Capacitació per a la Docència en Anglès per al PDI </t>
  </si>
  <si>
    <t>Presenta la Teva Recerca en 5 Minuts (ECIU)</t>
  </si>
  <si>
    <t>Presenting Research (CSIC)</t>
  </si>
  <si>
    <t>Research Papers (ED)</t>
  </si>
  <si>
    <t>Alemany A1 per al PTGAS</t>
  </si>
  <si>
    <t>Alemany A2 per al PTGAS</t>
  </si>
  <si>
    <t>Alemany B1 per al PTGAS</t>
  </si>
  <si>
    <t>Alemany B2.2 per al PTGAS</t>
  </si>
  <si>
    <t>Nivells 1 a 3 Turisme</t>
  </si>
  <si>
    <t>Francès Virtual per a Alumnes Erasmus Mundus (LIVE)</t>
  </si>
  <si>
    <t>Curs de Llengua Francesa per a Estudiants Erasmus Mundus (LIVE)</t>
  </si>
  <si>
    <t>Mòdul de llengua catalana per a alumnat del màster de secundària</t>
  </si>
  <si>
    <t>Curs de Llengua Espanyola (IDOH)</t>
  </si>
  <si>
    <t>Curs de Llengua Espanyola per a Estudiants Erasmus Mundus (LIVE)</t>
  </si>
  <si>
    <t>Espanyol Virtual per a Alumnes Erasmus Mundus (IDEA)</t>
  </si>
  <si>
    <t>Dexway per a Erasmus Mundus (IDOH)</t>
  </si>
  <si>
    <t>Occità</t>
  </si>
  <si>
    <t>Curs introductori a la llengua occitana</t>
  </si>
  <si>
    <t>Curs introductori a la llengua de signes catalana</t>
  </si>
  <si>
    <t>Llengua de signes catalana presencial</t>
  </si>
  <si>
    <t>Curs acadèmic: 2025-2026</t>
  </si>
  <si>
    <t>Cursos per preparar exàmens presencials i telepresencials</t>
  </si>
  <si>
    <t>Nivell 1 (A1)</t>
  </si>
  <si>
    <t>Llengua per Marxar d'Erasmus (Fit für den Austausch</t>
  </si>
  <si>
    <t>Preparació per a l'Examen de C2</t>
  </si>
  <si>
    <t>Spanish as a Second Language A1 (UAB Summer School)</t>
  </si>
  <si>
    <t>Spanish as a Second Language A2 (UAB Summer School)</t>
  </si>
  <si>
    <t>Preparació per a l'Examen de C1</t>
  </si>
  <si>
    <t>Aprenc Tres Llengües Simultàniament</t>
  </si>
  <si>
    <t>Prepare for B1</t>
  </si>
  <si>
    <t>Formació d'encàrrec: mòduls específics per al personal de la UAB</t>
  </si>
  <si>
    <t>Presentació en un congrés científic</t>
  </si>
  <si>
    <t>Edit &amp; Present</t>
  </si>
  <si>
    <t>Presentacions en Anglès Tutories</t>
  </si>
  <si>
    <t xml:space="preserve">
Cursos de nivell presencials i telepresencials</t>
  </si>
  <si>
    <t>Formació presencial i telepresencial: cursos específics</t>
  </si>
  <si>
    <t>Dona</t>
  </si>
  <si>
    <t>Home</t>
  </si>
  <si>
    <t>Tipus curs</t>
  </si>
  <si>
    <t>Curs</t>
  </si>
  <si>
    <t>Cursos Generals</t>
  </si>
  <si>
    <t>Nivell 1</t>
  </si>
  <si>
    <t>Nivell 2</t>
  </si>
  <si>
    <t>Nivell 3</t>
  </si>
  <si>
    <t>Nivell 4</t>
  </si>
  <si>
    <t>Nivell 5</t>
  </si>
  <si>
    <t>Nivell 6</t>
  </si>
  <si>
    <t>Nivell 7</t>
  </si>
  <si>
    <t>Cursos Específics</t>
  </si>
  <si>
    <t>Conversa - Nivell avançat</t>
  </si>
  <si>
    <t>Conversa - Nivell mitjà</t>
  </si>
  <si>
    <t>Preparació FIRST/ CAE</t>
  </si>
  <si>
    <t>Cursos d'anglès per a sèniors</t>
  </si>
  <si>
    <t>Cursos Incompany</t>
  </si>
  <si>
    <t>Específic</t>
  </si>
  <si>
    <t>Curs Específic</t>
  </si>
  <si>
    <t>Turisme nivell 4</t>
  </si>
  <si>
    <t>Turisme nivell 5</t>
  </si>
  <si>
    <t>Turisme nivell 7</t>
  </si>
  <si>
    <t>Curs de conversa</t>
  </si>
  <si>
    <t xml:space="preserve">Específics </t>
  </si>
  <si>
    <t xml:space="preserve">Nivell 1 </t>
  </si>
  <si>
    <t xml:space="preserve">Nivell 2 </t>
  </si>
  <si>
    <t xml:space="preserve">Nivell 4 </t>
  </si>
  <si>
    <t xml:space="preserve">Nivell 5 </t>
  </si>
  <si>
    <t>Incompany</t>
  </si>
  <si>
    <t xml:space="preserve">Específic </t>
  </si>
  <si>
    <t>Cursos IDTM</t>
  </si>
  <si>
    <t>Específic CAU (640 hores)</t>
  </si>
  <si>
    <t>Específic DELE (70hores)</t>
  </si>
  <si>
    <t>Específic CPUE (600 hores)</t>
  </si>
  <si>
    <t>Curs Específic STAB</t>
  </si>
  <si>
    <t>Específic 45 hores</t>
  </si>
  <si>
    <t>Específic 90 hores</t>
  </si>
  <si>
    <t xml:space="preserve">Curs Específic </t>
  </si>
  <si>
    <t>Específic Turisme</t>
  </si>
  <si>
    <t>Específic 45 hores Stab</t>
  </si>
  <si>
    <t>Específic Incompany</t>
  </si>
  <si>
    <t>XINÈS</t>
  </si>
  <si>
    <t>Curs específic</t>
  </si>
  <si>
    <t>Curs específic Turisme</t>
  </si>
  <si>
    <t>TOTAL INSCRIPCIONS</t>
  </si>
  <si>
    <t>Font: Idiomes UAB Barcelona</t>
  </si>
  <si>
    <t>OGD, Oficina de Govern de les Dades</t>
  </si>
  <si>
    <t>FORMACIÓ MULTILINGÜE</t>
  </si>
  <si>
    <t>Formació per a participants de "Veus"</t>
  </si>
  <si>
    <t>Núm. Alumnes</t>
  </si>
  <si>
    <t>Estudiants matriculats a cursos d'idiomes (estiu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</si>
</sst>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;\(#,##0\)"/>
    <numFmt numFmtId="165" formatCode="_-* #,##0_-;\-* #,##0_-;_-* &quot;-&quot;??_-;_-@_-"/>
  </numFmts>
  <fonts count="22" x14ac:knownFonts="1">
    <font>
      <sz val="11"/>
      <color theme="1"/>
      <name val="Aptos Narrow"/>
      <family val="2"/>
      <scheme val="minor"/>
    </font>
    <font>
      <sz val="16"/>
      <name val="Tahoma"/>
      <family val="2"/>
    </font>
    <font>
      <sz val="9"/>
      <color rgb="FF000000"/>
      <name val="Tahoma"/>
      <family val="2"/>
    </font>
    <font>
      <sz val="9"/>
      <color rgb="FF000000"/>
      <name val="Calibri"/>
      <family val="2"/>
    </font>
    <font>
      <b/>
      <sz val="8"/>
      <name val="Tahoma"/>
      <family val="2"/>
    </font>
    <font>
      <b/>
      <sz val="8"/>
      <color rgb="FF000000"/>
      <name val="Tahoma"/>
      <family val="2"/>
    </font>
    <font>
      <sz val="8"/>
      <color rgb="FF000000"/>
      <name val="Calibri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name val="Tahoma"/>
      <family val="2"/>
    </font>
    <font>
      <sz val="11"/>
      <color theme="1"/>
      <name val="Aptos Narrow"/>
      <family val="2"/>
      <scheme val="minor"/>
    </font>
    <font>
      <sz val="9"/>
      <name val="Arial"/>
      <family val="2"/>
    </font>
    <font>
      <sz val="9"/>
      <name val="Aptos Narrow"/>
      <family val="2"/>
      <scheme val="minor"/>
    </font>
    <font>
      <b/>
      <sz val="9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8"/>
      <name val="Arial"/>
      <family val="2"/>
    </font>
    <font>
      <b/>
      <sz val="8"/>
      <color rgb="FF000000"/>
      <name val="Calibri"/>
      <family val="2"/>
    </font>
    <font>
      <sz val="8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  <bgColor rgb="FF000000"/>
      </patternFill>
    </fill>
  </fills>
  <borders count="57">
    <border>
      <left/>
      <right/>
      <top/>
      <bottom/>
      <diagonal/>
    </border>
    <border>
      <left style="thin">
        <color rgb="FFD0CECE"/>
      </left>
      <right style="thin">
        <color rgb="FFD0CECE"/>
      </right>
      <top style="thin">
        <color rgb="FFD0CECE"/>
      </top>
      <bottom/>
      <diagonal/>
    </border>
    <border>
      <left style="thin">
        <color rgb="FFD0CECE"/>
      </left>
      <right style="thin">
        <color rgb="FFD0CECE"/>
      </right>
      <top/>
      <bottom/>
      <diagonal/>
    </border>
    <border>
      <left style="thin">
        <color rgb="FFD0CECE"/>
      </left>
      <right/>
      <top style="thin">
        <color rgb="FFD0CECE"/>
      </top>
      <bottom style="thin">
        <color rgb="FFD0CECE"/>
      </bottom>
      <diagonal/>
    </border>
    <border>
      <left/>
      <right/>
      <top style="thin">
        <color rgb="FFD0CECE"/>
      </top>
      <bottom style="thin">
        <color rgb="FFD0CECE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 style="thin">
        <color rgb="FFD0CECE"/>
      </right>
      <top/>
      <bottom style="thin">
        <color rgb="FFD0CECE"/>
      </bottom>
      <diagonal/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FFFFFF"/>
      </bottom>
      <diagonal/>
    </border>
    <border>
      <left/>
      <right style="thin">
        <color rgb="FFD0CECE"/>
      </right>
      <top style="thin">
        <color rgb="FFD0CECE"/>
      </top>
      <bottom style="thin">
        <color rgb="FFD0CECE"/>
      </bottom>
      <diagonal/>
    </border>
    <border>
      <left/>
      <right style="thin">
        <color rgb="FFD0CECE"/>
      </right>
      <top/>
      <bottom style="thin">
        <color rgb="FFD0CECE"/>
      </bottom>
      <diagonal/>
    </border>
    <border>
      <left style="thin">
        <color rgb="FFD0CECE"/>
      </left>
      <right/>
      <top style="thin">
        <color rgb="FFD0CECE"/>
      </top>
      <bottom/>
      <diagonal/>
    </border>
    <border>
      <left style="thin">
        <color rgb="FFD0CECE"/>
      </left>
      <right/>
      <top/>
      <bottom style="thin">
        <color rgb="FFD0CECE"/>
      </bottom>
      <diagonal/>
    </border>
    <border>
      <left style="thin">
        <color rgb="FFD0CECE"/>
      </left>
      <right style="thin">
        <color rgb="FFC0C0C0"/>
      </right>
      <top style="thin">
        <color rgb="FFD0CECE"/>
      </top>
      <bottom style="thin">
        <color rgb="FFD0CECE"/>
      </bottom>
      <diagonal/>
    </border>
    <border>
      <left style="thin">
        <color rgb="FFFFFFFF"/>
      </left>
      <right style="thin">
        <color rgb="FFC0C0C0"/>
      </right>
      <top style="thin">
        <color rgb="FFD0CECE"/>
      </top>
      <bottom style="thin">
        <color rgb="FFD0CECE"/>
      </bottom>
      <diagonal/>
    </border>
    <border>
      <left/>
      <right style="thin">
        <color rgb="FFD0CECE"/>
      </right>
      <top style="thin">
        <color rgb="FFD0CECE"/>
      </top>
      <bottom/>
      <diagonal/>
    </border>
    <border>
      <left/>
      <right style="thin">
        <color rgb="FFD0CECE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/>
      <diagonal/>
    </border>
    <border>
      <left style="thin">
        <color rgb="FFD0CECE"/>
      </left>
      <right style="thin">
        <color rgb="FFC0C0C0"/>
      </right>
      <top/>
      <bottom style="thin">
        <color rgb="FFFFFFFF"/>
      </bottom>
      <diagonal/>
    </border>
    <border>
      <left style="thin">
        <color rgb="FFD0CECE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0"/>
      </left>
      <right style="thin">
        <color theme="0"/>
      </right>
      <top style="thin">
        <color rgb="FFD0CECE"/>
      </top>
      <bottom style="thin">
        <color rgb="FFC0C0C0"/>
      </bottom>
      <diagonal/>
    </border>
    <border>
      <left/>
      <right style="thin">
        <color rgb="FFC0C0C0"/>
      </right>
      <top/>
      <bottom style="thin">
        <color rgb="FFFFFFFF"/>
      </bottom>
      <diagonal/>
    </border>
    <border>
      <left style="thin">
        <color theme="0" tint="-0.24994659260841701"/>
      </left>
      <right style="thin">
        <color theme="0"/>
      </right>
      <top style="thin">
        <color rgb="FFD0CECE"/>
      </top>
      <bottom style="thin">
        <color rgb="FFC0C0C0"/>
      </bottom>
      <diagonal/>
    </border>
    <border>
      <left style="thin">
        <color theme="0"/>
      </left>
      <right style="thin">
        <color theme="0"/>
      </right>
      <top style="thin">
        <color rgb="FFD0CECE"/>
      </top>
      <bottom style="thin">
        <color rgb="FFD0CECE"/>
      </bottom>
      <diagonal/>
    </border>
    <border>
      <left style="thin">
        <color theme="0" tint="-0.24994659260841701"/>
      </left>
      <right style="thin">
        <color theme="0"/>
      </right>
      <top style="thin">
        <color rgb="FFD0CECE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D0CECE"/>
      </top>
      <bottom style="thin">
        <color theme="0"/>
      </bottom>
      <diagonal/>
    </border>
    <border>
      <left/>
      <right style="thin">
        <color rgb="FFC0C0C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rgb="FFD0CECE"/>
      </bottom>
      <diagonal/>
    </border>
    <border>
      <left style="thin">
        <color theme="0"/>
      </left>
      <right style="thin">
        <color rgb="FFC0C0C0"/>
      </right>
      <top style="thin">
        <color theme="0"/>
      </top>
      <bottom style="thin">
        <color theme="0" tint="-0.24994659260841701"/>
      </bottom>
      <diagonal/>
    </border>
    <border>
      <left style="thin">
        <color rgb="FFFFFFFF"/>
      </left>
      <right style="thin">
        <color theme="0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0"/>
      </left>
      <right style="thin">
        <color theme="0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0"/>
      </left>
      <right style="thin">
        <color theme="0"/>
      </right>
      <top/>
      <bottom style="thin">
        <color theme="2" tint="-9.9948118533890809E-2"/>
      </bottom>
      <diagonal/>
    </border>
    <border>
      <left style="thin">
        <color rgb="FFFFFFFF"/>
      </left>
      <right style="thin">
        <color theme="0"/>
      </right>
      <top style="thin">
        <color theme="2" tint="-9.9948118533890809E-2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2" tint="-9.9948118533890809E-2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rgb="FFC0C0C0"/>
      </right>
      <top style="thin">
        <color rgb="FFFFFFFF"/>
      </top>
      <bottom style="thin">
        <color theme="0" tint="-0.24994659260841701"/>
      </bottom>
      <diagonal/>
    </border>
    <border>
      <left/>
      <right style="thin">
        <color theme="0"/>
      </right>
      <top style="thin">
        <color rgb="FFD0CECE"/>
      </top>
      <bottom style="thin">
        <color rgb="FFD0CECE"/>
      </bottom>
      <diagonal/>
    </border>
    <border>
      <left style="thin">
        <color rgb="FFD0CECE"/>
      </left>
      <right style="thin">
        <color theme="0"/>
      </right>
      <top style="thin">
        <color rgb="FFD0CECE"/>
      </top>
      <bottom style="thin">
        <color theme="0"/>
      </bottom>
      <diagonal/>
    </border>
    <border>
      <left style="thin">
        <color theme="0" tint="-0.24994659260841701"/>
      </left>
      <right style="thin">
        <color theme="0"/>
      </right>
      <top style="thin">
        <color rgb="FFD0CECE"/>
      </top>
      <bottom style="thin">
        <color rgb="FFD0CECE"/>
      </bottom>
      <diagonal/>
    </border>
  </borders>
  <cellStyleXfs count="5">
    <xf numFmtId="0" fontId="0" fillId="0" borderId="0"/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43" fontId="13" fillId="0" borderId="0" applyFont="0" applyFill="0" applyBorder="0" applyAlignment="0" applyProtection="0"/>
  </cellStyleXfs>
  <cellXfs count="193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2" borderId="0" xfId="0" applyFont="1" applyFill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4" fillId="2" borderId="0" xfId="0" applyFont="1" applyFill="1"/>
    <xf numFmtId="0" fontId="7" fillId="3" borderId="0" xfId="0" applyFont="1" applyFill="1" applyAlignment="1">
      <alignment wrapText="1"/>
    </xf>
    <xf numFmtId="0" fontId="7" fillId="3" borderId="0" xfId="0" applyFont="1" applyFill="1" applyAlignment="1">
      <alignment horizontal="center" wrapText="1"/>
    </xf>
    <xf numFmtId="0" fontId="8" fillId="3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right" vertic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2" fillId="2" borderId="0" xfId="0" applyFont="1" applyFill="1"/>
    <xf numFmtId="0" fontId="8" fillId="2" borderId="5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1" fillId="3" borderId="19" xfId="2" applyFont="1" applyFill="1" applyBorder="1" applyAlignment="1">
      <alignment vertical="center"/>
    </xf>
    <xf numFmtId="0" fontId="14" fillId="3" borderId="19" xfId="2" applyFont="1" applyFill="1" applyBorder="1"/>
    <xf numFmtId="0" fontId="14" fillId="3" borderId="19" xfId="2" applyFont="1" applyFill="1" applyBorder="1" applyAlignment="1">
      <alignment horizontal="center"/>
    </xf>
    <xf numFmtId="0" fontId="1" fillId="3" borderId="19" xfId="2" applyFont="1" applyFill="1" applyBorder="1"/>
    <xf numFmtId="0" fontId="12" fillId="3" borderId="19" xfId="2" applyFont="1" applyFill="1" applyBorder="1"/>
    <xf numFmtId="0" fontId="14" fillId="3" borderId="20" xfId="2" applyFont="1" applyFill="1" applyBorder="1"/>
    <xf numFmtId="0" fontId="8" fillId="3" borderId="20" xfId="2" applyFont="1" applyFill="1" applyBorder="1"/>
    <xf numFmtId="0" fontId="14" fillId="3" borderId="20" xfId="2" applyFont="1" applyFill="1" applyBorder="1" applyAlignment="1">
      <alignment horizontal="center"/>
    </xf>
    <xf numFmtId="0" fontId="14" fillId="3" borderId="22" xfId="2" applyFont="1" applyFill="1" applyBorder="1"/>
    <xf numFmtId="0" fontId="8" fillId="0" borderId="24" xfId="3" applyFont="1" applyBorder="1" applyAlignment="1">
      <alignment horizontal="center" vertical="center"/>
    </xf>
    <xf numFmtId="0" fontId="14" fillId="3" borderId="22" xfId="3" applyFont="1" applyFill="1" applyBorder="1" applyAlignment="1">
      <alignment vertical="center"/>
    </xf>
    <xf numFmtId="0" fontId="14" fillId="3" borderId="19" xfId="3" applyFont="1" applyFill="1" applyBorder="1" applyAlignment="1">
      <alignment vertical="center"/>
    </xf>
    <xf numFmtId="0" fontId="14" fillId="0" borderId="24" xfId="3" applyFont="1" applyBorder="1" applyAlignment="1">
      <alignment vertical="center"/>
    </xf>
    <xf numFmtId="164" fontId="7" fillId="7" borderId="25" xfId="0" applyNumberFormat="1" applyFont="1" applyFill="1" applyBorder="1" applyAlignment="1">
      <alignment horizontal="center" vertical="center"/>
    </xf>
    <xf numFmtId="0" fontId="14" fillId="3" borderId="0" xfId="3" applyFont="1" applyFill="1"/>
    <xf numFmtId="164" fontId="7" fillId="3" borderId="25" xfId="0" applyNumberFormat="1" applyFont="1" applyFill="1" applyBorder="1" applyAlignment="1">
      <alignment horizontal="center" vertical="center"/>
    </xf>
    <xf numFmtId="164" fontId="9" fillId="8" borderId="26" xfId="0" applyNumberFormat="1" applyFont="1" applyFill="1" applyBorder="1" applyAlignment="1">
      <alignment horizontal="center" vertical="center"/>
    </xf>
    <xf numFmtId="0" fontId="14" fillId="3" borderId="24" xfId="3" applyFont="1" applyFill="1" applyBorder="1" applyAlignment="1">
      <alignment horizontal="center" vertical="center"/>
    </xf>
    <xf numFmtId="1" fontId="14" fillId="3" borderId="24" xfId="1" applyNumberFormat="1" applyFont="1" applyFill="1" applyBorder="1" applyAlignment="1">
      <alignment horizontal="center" vertical="center"/>
    </xf>
    <xf numFmtId="1" fontId="14" fillId="3" borderId="24" xfId="3" applyNumberFormat="1" applyFont="1" applyFill="1" applyBorder="1" applyAlignment="1">
      <alignment horizontal="center" vertical="center"/>
    </xf>
    <xf numFmtId="0" fontId="14" fillId="3" borderId="24" xfId="3" applyFont="1" applyFill="1" applyBorder="1" applyAlignment="1">
      <alignment vertical="center"/>
    </xf>
    <xf numFmtId="0" fontId="15" fillId="3" borderId="0" xfId="3" applyFont="1" applyFill="1"/>
    <xf numFmtId="0" fontId="8" fillId="3" borderId="27" xfId="3" applyFont="1" applyFill="1" applyBorder="1" applyAlignment="1">
      <alignment horizontal="left" vertical="center"/>
    </xf>
    <xf numFmtId="0" fontId="14" fillId="0" borderId="24" xfId="3" applyFont="1" applyBorder="1" applyAlignment="1">
      <alignment horizontal="center" vertical="center"/>
    </xf>
    <xf numFmtId="1" fontId="14" fillId="0" borderId="24" xfId="1" applyNumberFormat="1" applyFont="1" applyFill="1" applyBorder="1" applyAlignment="1">
      <alignment horizontal="center" vertical="center"/>
    </xf>
    <xf numFmtId="1" fontId="14" fillId="0" borderId="24" xfId="3" applyNumberFormat="1" applyFont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1" fontId="14" fillId="3" borderId="0" xfId="1" applyNumberFormat="1" applyFont="1" applyFill="1" applyBorder="1" applyAlignment="1">
      <alignment horizontal="center" vertical="center"/>
    </xf>
    <xf numFmtId="0" fontId="15" fillId="0" borderId="0" xfId="3" applyFont="1"/>
    <xf numFmtId="164" fontId="9" fillId="0" borderId="0" xfId="0" applyNumberFormat="1" applyFont="1" applyAlignment="1">
      <alignment horizontal="center" vertical="center"/>
    </xf>
    <xf numFmtId="0" fontId="15" fillId="3" borderId="0" xfId="3" applyFont="1" applyFill="1" applyAlignment="1">
      <alignment vertical="center"/>
    </xf>
    <xf numFmtId="0" fontId="16" fillId="3" borderId="0" xfId="3" applyFont="1" applyFill="1"/>
    <xf numFmtId="0" fontId="16" fillId="3" borderId="0" xfId="3" applyFont="1" applyFill="1" applyAlignment="1">
      <alignment horizontal="center"/>
    </xf>
    <xf numFmtId="0" fontId="15" fillId="3" borderId="0" xfId="3" applyFont="1" applyFill="1" applyAlignment="1">
      <alignment horizontal="center"/>
    </xf>
    <xf numFmtId="14" fontId="15" fillId="3" borderId="0" xfId="3" applyNumberFormat="1" applyFont="1" applyFill="1" applyAlignment="1">
      <alignment horizontal="center"/>
    </xf>
    <xf numFmtId="0" fontId="9" fillId="3" borderId="0" xfId="0" applyFont="1" applyFill="1" applyAlignment="1">
      <alignment wrapText="1"/>
    </xf>
    <xf numFmtId="0" fontId="9" fillId="3" borderId="0" xfId="0" applyFont="1" applyFill="1" applyAlignment="1">
      <alignment horizontal="center" wrapText="1"/>
    </xf>
    <xf numFmtId="0" fontId="17" fillId="3" borderId="0" xfId="0" applyFont="1" applyFill="1"/>
    <xf numFmtId="0" fontId="0" fillId="3" borderId="0" xfId="0" applyFill="1" applyAlignment="1">
      <alignment vertical="center"/>
    </xf>
    <xf numFmtId="0" fontId="9" fillId="9" borderId="28" xfId="0" applyFont="1" applyFill="1" applyBorder="1" applyAlignment="1">
      <alignment horizontal="center" vertical="center"/>
    </xf>
    <xf numFmtId="0" fontId="18" fillId="0" borderId="0" xfId="0" applyFont="1"/>
    <xf numFmtId="0" fontId="4" fillId="3" borderId="19" xfId="2" applyFont="1" applyFill="1" applyBorder="1"/>
    <xf numFmtId="0" fontId="19" fillId="3" borderId="19" xfId="2" applyFont="1" applyFill="1" applyBorder="1" applyAlignment="1">
      <alignment horizontal="center"/>
    </xf>
    <xf numFmtId="0" fontId="19" fillId="3" borderId="19" xfId="2" applyFont="1" applyFill="1" applyBorder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21" fillId="3" borderId="0" xfId="0" applyFont="1" applyFill="1"/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8" xfId="0" applyFont="1" applyFill="1" applyBorder="1" applyAlignment="1">
      <alignment wrapText="1"/>
    </xf>
    <xf numFmtId="0" fontId="8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7" fillId="3" borderId="5" xfId="0" applyFont="1" applyFill="1" applyBorder="1"/>
    <xf numFmtId="0" fontId="7" fillId="3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wrapText="1"/>
    </xf>
    <xf numFmtId="0" fontId="7" fillId="2" borderId="5" xfId="0" applyFont="1" applyFill="1" applyBorder="1" applyAlignment="1">
      <alignment horizontal="center" wrapText="1"/>
    </xf>
    <xf numFmtId="0" fontId="7" fillId="4" borderId="5" xfId="0" applyFont="1" applyFill="1" applyBorder="1"/>
    <xf numFmtId="0" fontId="7" fillId="4" borderId="5" xfId="0" applyFont="1" applyFill="1" applyBorder="1" applyAlignment="1">
      <alignment horizontal="left"/>
    </xf>
    <xf numFmtId="0" fontId="9" fillId="6" borderId="30" xfId="0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/>
    </xf>
    <xf numFmtId="0" fontId="9" fillId="6" borderId="39" xfId="0" applyFont="1" applyFill="1" applyBorder="1" applyAlignment="1">
      <alignment horizontal="right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right" vertical="center"/>
    </xf>
    <xf numFmtId="0" fontId="9" fillId="6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9" fillId="6" borderId="44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164" fontId="9" fillId="8" borderId="38" xfId="0" applyNumberFormat="1" applyFont="1" applyFill="1" applyBorder="1" applyAlignment="1">
      <alignment horizontal="center" vertical="center"/>
    </xf>
    <xf numFmtId="164" fontId="9" fillId="8" borderId="48" xfId="0" applyNumberFormat="1" applyFont="1" applyFill="1" applyBorder="1" applyAlignment="1">
      <alignment horizontal="center" vertical="center"/>
    </xf>
    <xf numFmtId="164" fontId="9" fillId="8" borderId="51" xfId="0" applyNumberFormat="1" applyFont="1" applyFill="1" applyBorder="1" applyAlignment="1">
      <alignment horizontal="center" vertical="center"/>
    </xf>
    <xf numFmtId="164" fontId="9" fillId="8" borderId="52" xfId="0" applyNumberFormat="1" applyFont="1" applyFill="1" applyBorder="1" applyAlignment="1">
      <alignment horizontal="center" vertical="center"/>
    </xf>
    <xf numFmtId="164" fontId="9" fillId="8" borderId="53" xfId="0" applyNumberFormat="1" applyFont="1" applyFill="1" applyBorder="1" applyAlignment="1">
      <alignment horizontal="center" vertical="center"/>
    </xf>
    <xf numFmtId="0" fontId="9" fillId="5" borderId="54" xfId="0" applyFont="1" applyFill="1" applyBorder="1" applyAlignment="1">
      <alignment horizontal="right" vertical="center"/>
    </xf>
    <xf numFmtId="0" fontId="9" fillId="5" borderId="40" xfId="0" applyFont="1" applyFill="1" applyBorder="1" applyAlignment="1">
      <alignment horizontal="center" vertical="center"/>
    </xf>
    <xf numFmtId="0" fontId="9" fillId="5" borderId="55" xfId="0" applyFont="1" applyFill="1" applyBorder="1" applyAlignment="1">
      <alignment horizontal="right" vertical="center"/>
    </xf>
    <xf numFmtId="0" fontId="9" fillId="5" borderId="4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center"/>
    </xf>
    <xf numFmtId="0" fontId="9" fillId="5" borderId="44" xfId="0" applyFont="1" applyFill="1" applyBorder="1" applyAlignment="1">
      <alignment horizontal="center" vertical="center"/>
    </xf>
    <xf numFmtId="165" fontId="9" fillId="6" borderId="30" xfId="4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9" fillId="6" borderId="40" xfId="0" applyFont="1" applyFill="1" applyBorder="1" applyAlignment="1">
      <alignment horizontal="left" vertical="center"/>
    </xf>
    <xf numFmtId="0" fontId="9" fillId="6" borderId="44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9" fillId="6" borderId="31" xfId="0" applyFont="1" applyFill="1" applyBorder="1" applyAlignment="1">
      <alignment horizontal="right" vertical="center"/>
    </xf>
    <xf numFmtId="0" fontId="9" fillId="6" borderId="32" xfId="0" applyFont="1" applyFill="1" applyBorder="1" applyAlignment="1">
      <alignment horizontal="right" vertical="center"/>
    </xf>
    <xf numFmtId="0" fontId="9" fillId="6" borderId="33" xfId="0" applyFont="1" applyFill="1" applyBorder="1" applyAlignment="1">
      <alignment horizontal="right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left" vertical="center"/>
    </xf>
    <xf numFmtId="0" fontId="9" fillId="6" borderId="56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left" vertical="center"/>
    </xf>
    <xf numFmtId="0" fontId="8" fillId="3" borderId="29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vertical="center" wrapText="1"/>
    </xf>
    <xf numFmtId="0" fontId="9" fillId="3" borderId="6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1" xfId="3" applyFont="1" applyBorder="1" applyAlignment="1">
      <alignment horizontal="left" vertical="center"/>
    </xf>
    <xf numFmtId="0" fontId="8" fillId="0" borderId="27" xfId="3" applyFont="1" applyBorder="1" applyAlignment="1">
      <alignment horizontal="left" vertical="center"/>
    </xf>
    <xf numFmtId="0" fontId="8" fillId="0" borderId="23" xfId="3" applyFont="1" applyBorder="1" applyAlignment="1">
      <alignment horizontal="left" vertical="center"/>
    </xf>
    <xf numFmtId="0" fontId="8" fillId="0" borderId="21" xfId="3" applyFont="1" applyBorder="1" applyAlignment="1">
      <alignment horizontal="center" vertical="center"/>
    </xf>
    <xf numFmtId="0" fontId="8" fillId="0" borderId="23" xfId="3" applyFont="1" applyBorder="1" applyAlignment="1">
      <alignment horizontal="center" vertical="center"/>
    </xf>
    <xf numFmtId="0" fontId="8" fillId="3" borderId="34" xfId="2" applyFont="1" applyFill="1" applyBorder="1" applyAlignment="1">
      <alignment horizontal="center" vertical="center"/>
    </xf>
    <xf numFmtId="0" fontId="8" fillId="3" borderId="35" xfId="2" applyFont="1" applyFill="1" applyBorder="1" applyAlignment="1">
      <alignment horizontal="center" vertical="center"/>
    </xf>
    <xf numFmtId="0" fontId="8" fillId="3" borderId="36" xfId="2" applyFont="1" applyFill="1" applyBorder="1" applyAlignment="1">
      <alignment horizontal="center" vertical="center"/>
    </xf>
    <xf numFmtId="164" fontId="9" fillId="8" borderId="46" xfId="0" applyNumberFormat="1" applyFont="1" applyFill="1" applyBorder="1" applyAlignment="1">
      <alignment horizontal="left" vertical="center"/>
    </xf>
    <xf numFmtId="164" fontId="9" fillId="8" borderId="47" xfId="0" applyNumberFormat="1" applyFont="1" applyFill="1" applyBorder="1" applyAlignment="1">
      <alignment horizontal="left" vertical="center"/>
    </xf>
    <xf numFmtId="164" fontId="9" fillId="8" borderId="48" xfId="0" applyNumberFormat="1" applyFont="1" applyFill="1" applyBorder="1" applyAlignment="1">
      <alignment horizontal="left" vertical="center"/>
    </xf>
    <xf numFmtId="0" fontId="8" fillId="3" borderId="21" xfId="3" applyFont="1" applyFill="1" applyBorder="1" applyAlignment="1">
      <alignment horizontal="left" vertical="center"/>
    </xf>
    <xf numFmtId="0" fontId="8" fillId="3" borderId="27" xfId="3" applyFont="1" applyFill="1" applyBorder="1" applyAlignment="1">
      <alignment horizontal="left" vertical="center"/>
    </xf>
    <xf numFmtId="0" fontId="8" fillId="3" borderId="23" xfId="3" applyFont="1" applyFill="1" applyBorder="1" applyAlignment="1">
      <alignment horizontal="left" vertical="center"/>
    </xf>
    <xf numFmtId="0" fontId="8" fillId="0" borderId="24" xfId="3" applyFont="1" applyBorder="1" applyAlignment="1">
      <alignment horizontal="left" vertical="center"/>
    </xf>
    <xf numFmtId="164" fontId="9" fillId="8" borderId="49" xfId="0" applyNumberFormat="1" applyFont="1" applyFill="1" applyBorder="1" applyAlignment="1">
      <alignment horizontal="right" vertical="center"/>
    </xf>
    <xf numFmtId="164" fontId="9" fillId="8" borderId="50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9" fillId="5" borderId="54" xfId="0" applyFont="1" applyFill="1" applyBorder="1" applyAlignment="1">
      <alignment horizontal="left" vertical="center"/>
    </xf>
    <xf numFmtId="0" fontId="9" fillId="5" borderId="44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right" vertical="center"/>
    </xf>
    <xf numFmtId="0" fontId="9" fillId="5" borderId="4" xfId="0" applyFont="1" applyFill="1" applyBorder="1" applyAlignment="1">
      <alignment horizontal="right" vertical="center"/>
    </xf>
    <xf numFmtId="0" fontId="9" fillId="5" borderId="8" xfId="0" applyFont="1" applyFill="1" applyBorder="1" applyAlignment="1">
      <alignment horizontal="right" vertical="center"/>
    </xf>
    <xf numFmtId="165" fontId="7" fillId="3" borderId="5" xfId="4" applyNumberFormat="1" applyFont="1" applyFill="1" applyBorder="1" applyAlignment="1">
      <alignment horizontal="center"/>
    </xf>
    <xf numFmtId="165" fontId="9" fillId="9" borderId="28" xfId="4" applyNumberFormat="1" applyFont="1" applyFill="1" applyBorder="1" applyAlignment="1">
      <alignment horizontal="center" vertical="center"/>
    </xf>
    <xf numFmtId="165" fontId="9" fillId="6" borderId="37" xfId="4" applyNumberFormat="1" applyFont="1" applyFill="1" applyBorder="1" applyAlignment="1">
      <alignment horizontal="center" vertical="center"/>
    </xf>
    <xf numFmtId="165" fontId="9" fillId="9" borderId="38" xfId="4" applyNumberFormat="1" applyFont="1" applyFill="1" applyBorder="1" applyAlignment="1">
      <alignment horizontal="center" vertical="center"/>
    </xf>
    <xf numFmtId="165" fontId="7" fillId="2" borderId="5" xfId="4" applyNumberFormat="1" applyFont="1" applyFill="1" applyBorder="1" applyAlignment="1">
      <alignment horizontal="center" wrapText="1"/>
    </xf>
    <xf numFmtId="165" fontId="9" fillId="6" borderId="40" xfId="4" applyNumberFormat="1" applyFont="1" applyFill="1" applyBorder="1" applyAlignment="1">
      <alignment horizontal="center" vertical="center"/>
    </xf>
    <xf numFmtId="165" fontId="9" fillId="6" borderId="42" xfId="4" applyNumberFormat="1" applyFont="1" applyFill="1" applyBorder="1" applyAlignment="1">
      <alignment horizontal="center" vertical="center"/>
    </xf>
    <xf numFmtId="165" fontId="9" fillId="9" borderId="43" xfId="4" applyNumberFormat="1" applyFont="1" applyFill="1" applyBorder="1" applyAlignment="1">
      <alignment horizontal="center" vertical="center"/>
    </xf>
    <xf numFmtId="165" fontId="9" fillId="6" borderId="44" xfId="4" applyNumberFormat="1" applyFont="1" applyFill="1" applyBorder="1" applyAlignment="1">
      <alignment horizontal="center" vertical="center"/>
    </xf>
    <xf numFmtId="165" fontId="9" fillId="4" borderId="5" xfId="4" applyNumberFormat="1" applyFont="1" applyFill="1" applyBorder="1" applyAlignment="1">
      <alignment horizontal="center" vertical="center"/>
    </xf>
    <xf numFmtId="165" fontId="9" fillId="6" borderId="5" xfId="4" applyNumberFormat="1" applyFont="1" applyFill="1" applyBorder="1" applyAlignment="1">
      <alignment horizontal="center" vertical="center"/>
    </xf>
    <xf numFmtId="165" fontId="9" fillId="9" borderId="45" xfId="4" applyNumberFormat="1" applyFont="1" applyFill="1" applyBorder="1" applyAlignment="1">
      <alignment horizontal="center" vertical="center"/>
    </xf>
    <xf numFmtId="165" fontId="7" fillId="3" borderId="0" xfId="4" applyNumberFormat="1" applyFont="1" applyFill="1" applyAlignment="1">
      <alignment horizontal="center" wrapText="1"/>
    </xf>
  </cellXfs>
  <cellStyles count="5">
    <cellStyle name="Coma" xfId="4" builtinId="3"/>
    <cellStyle name="Normal" xfId="0" builtinId="0"/>
    <cellStyle name="Normal 2 4" xfId="2" xr:uid="{E1FD9F9E-1479-4820-A32A-C89A05A7671C}"/>
    <cellStyle name="Normal 4 3" xfId="3" xr:uid="{521305FA-1617-49ED-844D-DCB19BD600D0}"/>
    <cellStyle name="Percentatge" xfId="1" builtinId="5"/>
  </cellStyles>
  <dxfs count="0"/>
  <tableStyles count="0" defaultTableStyle="TableStyleMedium2" defaultPivotStyle="PivotStyleLight16"/>
  <colors>
    <mruColors>
      <color rgb="FF00853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B206A-ABDD-4682-AC2D-4338DD8D4C5F}">
  <dimension ref="A1:G174"/>
  <sheetViews>
    <sheetView tabSelected="1" workbookViewId="0"/>
  </sheetViews>
  <sheetFormatPr defaultColWidth="9.140625" defaultRowHeight="15" x14ac:dyDescent="0.25"/>
  <cols>
    <col min="1" max="1" width="30.7109375" style="2" customWidth="1"/>
    <col min="2" max="2" width="55.85546875" style="2" bestFit="1" customWidth="1"/>
    <col min="3" max="3" width="73.7109375" style="2" bestFit="1" customWidth="1"/>
    <col min="4" max="7" width="11.7109375" style="2" customWidth="1"/>
    <col min="8" max="16384" width="9.140625" style="2"/>
  </cols>
  <sheetData>
    <row r="1" spans="1:7" ht="19.5" x14ac:dyDescent="0.25">
      <c r="A1" s="1" t="s">
        <v>0</v>
      </c>
      <c r="B1" s="1"/>
      <c r="C1" s="1"/>
      <c r="D1" s="1"/>
      <c r="E1" s="1"/>
      <c r="F1" s="1"/>
      <c r="G1" s="1"/>
    </row>
    <row r="2" spans="1:7" ht="12.6" customHeight="1" x14ac:dyDescent="0.25">
      <c r="A2" s="3"/>
      <c r="B2" s="4"/>
      <c r="C2" s="4"/>
      <c r="D2" s="5"/>
      <c r="E2" s="5"/>
      <c r="F2" s="5"/>
      <c r="G2" s="5"/>
    </row>
    <row r="3" spans="1:7" s="57" customFormat="1" ht="12.6" customHeight="1" x14ac:dyDescent="0.25">
      <c r="A3" s="6" t="s">
        <v>1</v>
      </c>
      <c r="B3" s="55"/>
      <c r="C3" s="55"/>
      <c r="D3" s="56"/>
      <c r="E3" s="56"/>
      <c r="F3" s="56"/>
      <c r="G3" s="56"/>
    </row>
    <row r="4" spans="1:7" s="57" customFormat="1" ht="12" customHeight="1" x14ac:dyDescent="0.25">
      <c r="A4" s="6" t="s">
        <v>129</v>
      </c>
      <c r="B4" s="55"/>
      <c r="C4" s="55"/>
      <c r="D4" s="56"/>
      <c r="E4" s="56"/>
      <c r="F4" s="56"/>
      <c r="G4" s="56"/>
    </row>
    <row r="5" spans="1:7" ht="12.6" customHeight="1" x14ac:dyDescent="0.25">
      <c r="A5" s="7"/>
      <c r="B5" s="7"/>
      <c r="C5" s="7"/>
      <c r="D5" s="8"/>
      <c r="E5" s="8"/>
      <c r="F5" s="8"/>
      <c r="G5" s="8"/>
    </row>
    <row r="6" spans="1:7" ht="12.6" customHeight="1" x14ac:dyDescent="0.25">
      <c r="A6" s="114" t="s">
        <v>2</v>
      </c>
      <c r="B6" s="114" t="s">
        <v>3</v>
      </c>
      <c r="C6" s="114" t="s">
        <v>4</v>
      </c>
      <c r="D6" s="116" t="s">
        <v>5</v>
      </c>
      <c r="E6" s="118" t="s">
        <v>6</v>
      </c>
      <c r="F6" s="119"/>
      <c r="G6" s="119"/>
    </row>
    <row r="7" spans="1:7" ht="12.6" customHeight="1" x14ac:dyDescent="0.25">
      <c r="A7" s="115"/>
      <c r="B7" s="115"/>
      <c r="C7" s="115"/>
      <c r="D7" s="117"/>
      <c r="E7" s="9" t="s">
        <v>7</v>
      </c>
      <c r="F7" s="9" t="s">
        <v>8</v>
      </c>
      <c r="G7" s="9" t="s">
        <v>9</v>
      </c>
    </row>
    <row r="8" spans="1:7" s="58" customFormat="1" ht="12.6" customHeight="1" x14ac:dyDescent="0.2">
      <c r="A8" s="136" t="s">
        <v>10</v>
      </c>
      <c r="B8" s="122" t="s">
        <v>143</v>
      </c>
      <c r="C8" s="80" t="s">
        <v>53</v>
      </c>
      <c r="D8" s="81">
        <v>1</v>
      </c>
      <c r="E8" s="180">
        <v>3</v>
      </c>
      <c r="F8" s="180">
        <v>2</v>
      </c>
      <c r="G8" s="181">
        <v>5</v>
      </c>
    </row>
    <row r="9" spans="1:7" s="58" customFormat="1" ht="12.6" customHeight="1" x14ac:dyDescent="0.2">
      <c r="A9" s="137"/>
      <c r="B9" s="139"/>
      <c r="C9" s="80" t="s">
        <v>104</v>
      </c>
      <c r="D9" s="81">
        <v>1</v>
      </c>
      <c r="E9" s="180">
        <v>4</v>
      </c>
      <c r="F9" s="180">
        <v>2</v>
      </c>
      <c r="G9" s="181">
        <v>6</v>
      </c>
    </row>
    <row r="10" spans="1:7" s="58" customFormat="1" ht="12.6" customHeight="1" x14ac:dyDescent="0.2">
      <c r="A10" s="137"/>
      <c r="B10" s="139"/>
      <c r="C10" s="80" t="s">
        <v>11</v>
      </c>
      <c r="D10" s="81">
        <v>2</v>
      </c>
      <c r="E10" s="180">
        <v>5</v>
      </c>
      <c r="F10" s="180">
        <v>5</v>
      </c>
      <c r="G10" s="181">
        <v>10</v>
      </c>
    </row>
    <row r="11" spans="1:7" s="58" customFormat="1" ht="12.6" customHeight="1" x14ac:dyDescent="0.2">
      <c r="A11" s="137"/>
      <c r="B11" s="139"/>
      <c r="C11" s="80" t="s">
        <v>12</v>
      </c>
      <c r="D11" s="81">
        <v>2</v>
      </c>
      <c r="E11" s="180">
        <v>5</v>
      </c>
      <c r="F11" s="180">
        <v>8</v>
      </c>
      <c r="G11" s="181">
        <v>13</v>
      </c>
    </row>
    <row r="12" spans="1:7" s="58" customFormat="1" ht="12.6" customHeight="1" x14ac:dyDescent="0.2">
      <c r="A12" s="137"/>
      <c r="B12" s="139"/>
      <c r="C12" s="80" t="s">
        <v>13</v>
      </c>
      <c r="D12" s="81">
        <v>3</v>
      </c>
      <c r="E12" s="180">
        <v>9</v>
      </c>
      <c r="F12" s="180">
        <v>10</v>
      </c>
      <c r="G12" s="181">
        <v>19</v>
      </c>
    </row>
    <row r="13" spans="1:7" s="58" customFormat="1" ht="12.6" customHeight="1" x14ac:dyDescent="0.2">
      <c r="A13" s="137"/>
      <c r="B13" s="139"/>
      <c r="C13" s="80" t="s">
        <v>14</v>
      </c>
      <c r="D13" s="81">
        <v>3</v>
      </c>
      <c r="E13" s="180">
        <v>15</v>
      </c>
      <c r="F13" s="180">
        <v>12</v>
      </c>
      <c r="G13" s="181">
        <v>27</v>
      </c>
    </row>
    <row r="14" spans="1:7" s="58" customFormat="1" ht="12.6" customHeight="1" x14ac:dyDescent="0.2">
      <c r="A14" s="137"/>
      <c r="B14" s="139"/>
      <c r="C14" s="80" t="s">
        <v>15</v>
      </c>
      <c r="D14" s="81">
        <v>4</v>
      </c>
      <c r="E14" s="180">
        <v>18</v>
      </c>
      <c r="F14" s="180">
        <v>12</v>
      </c>
      <c r="G14" s="181">
        <v>30</v>
      </c>
    </row>
    <row r="15" spans="1:7" s="58" customFormat="1" ht="12.6" customHeight="1" x14ac:dyDescent="0.2">
      <c r="A15" s="137"/>
      <c r="B15" s="139"/>
      <c r="C15" s="80" t="s">
        <v>16</v>
      </c>
      <c r="D15" s="81">
        <v>4</v>
      </c>
      <c r="E15" s="180">
        <v>23</v>
      </c>
      <c r="F15" s="180">
        <v>13</v>
      </c>
      <c r="G15" s="181">
        <v>36</v>
      </c>
    </row>
    <row r="16" spans="1:7" s="58" customFormat="1" ht="12.6" customHeight="1" x14ac:dyDescent="0.2">
      <c r="A16" s="137"/>
      <c r="B16" s="139"/>
      <c r="C16" s="80" t="s">
        <v>17</v>
      </c>
      <c r="D16" s="81">
        <v>5</v>
      </c>
      <c r="E16" s="180">
        <v>30</v>
      </c>
      <c r="F16" s="180">
        <v>11</v>
      </c>
      <c r="G16" s="181">
        <v>41</v>
      </c>
    </row>
    <row r="17" spans="1:7" s="58" customFormat="1" ht="12.6" customHeight="1" x14ac:dyDescent="0.2">
      <c r="A17" s="137"/>
      <c r="B17" s="139"/>
      <c r="C17" s="80" t="s">
        <v>18</v>
      </c>
      <c r="D17" s="81">
        <v>5</v>
      </c>
      <c r="E17" s="180">
        <v>36</v>
      </c>
      <c r="F17" s="180">
        <v>12</v>
      </c>
      <c r="G17" s="181">
        <v>48</v>
      </c>
    </row>
    <row r="18" spans="1:7" s="58" customFormat="1" ht="12.6" customHeight="1" x14ac:dyDescent="0.2">
      <c r="A18" s="137"/>
      <c r="B18" s="139"/>
      <c r="C18" s="80" t="s">
        <v>19</v>
      </c>
      <c r="D18" s="81">
        <v>3</v>
      </c>
      <c r="E18" s="180">
        <v>14</v>
      </c>
      <c r="F18" s="180">
        <v>10</v>
      </c>
      <c r="G18" s="181">
        <v>24</v>
      </c>
    </row>
    <row r="19" spans="1:7" s="58" customFormat="1" ht="12.6" customHeight="1" x14ac:dyDescent="0.2">
      <c r="A19" s="137"/>
      <c r="B19" s="139"/>
      <c r="C19" s="80" t="s">
        <v>20</v>
      </c>
      <c r="D19" s="81">
        <v>3</v>
      </c>
      <c r="E19" s="180">
        <v>15</v>
      </c>
      <c r="F19" s="180">
        <v>10</v>
      </c>
      <c r="G19" s="181">
        <v>25</v>
      </c>
    </row>
    <row r="20" spans="1:7" s="58" customFormat="1" ht="12.6" customHeight="1" x14ac:dyDescent="0.2">
      <c r="A20" s="137"/>
      <c r="B20" s="139"/>
      <c r="C20" s="80" t="s">
        <v>21</v>
      </c>
      <c r="D20" s="81">
        <v>1</v>
      </c>
      <c r="E20" s="180">
        <v>2</v>
      </c>
      <c r="F20" s="180">
        <v>5</v>
      </c>
      <c r="G20" s="181">
        <v>7</v>
      </c>
    </row>
    <row r="21" spans="1:7" s="58" customFormat="1" ht="12.6" customHeight="1" x14ac:dyDescent="0.2">
      <c r="A21" s="137"/>
      <c r="B21" s="139"/>
      <c r="C21" s="80" t="s">
        <v>22</v>
      </c>
      <c r="D21" s="81">
        <v>1</v>
      </c>
      <c r="E21" s="180">
        <v>2</v>
      </c>
      <c r="F21" s="180">
        <v>5</v>
      </c>
      <c r="G21" s="181">
        <v>7</v>
      </c>
    </row>
    <row r="22" spans="1:7" s="58" customFormat="1" ht="12.6" customHeight="1" x14ac:dyDescent="0.25">
      <c r="A22" s="137"/>
      <c r="B22" s="141"/>
      <c r="C22" s="89" t="s">
        <v>9</v>
      </c>
      <c r="D22" s="88">
        <f>SUM(D8:D21)</f>
        <v>38</v>
      </c>
      <c r="E22" s="182">
        <v>181</v>
      </c>
      <c r="F22" s="182">
        <v>117</v>
      </c>
      <c r="G22" s="183">
        <v>298</v>
      </c>
    </row>
    <row r="23" spans="1:7" s="58" customFormat="1" ht="12.6" customHeight="1" x14ac:dyDescent="0.2">
      <c r="A23" s="137"/>
      <c r="B23" s="142" t="s">
        <v>130</v>
      </c>
      <c r="C23" s="80" t="s">
        <v>138</v>
      </c>
      <c r="D23" s="81">
        <v>1</v>
      </c>
      <c r="E23" s="180">
        <v>1</v>
      </c>
      <c r="F23" s="180">
        <v>1</v>
      </c>
      <c r="G23" s="181">
        <v>2</v>
      </c>
    </row>
    <row r="24" spans="1:7" s="58" customFormat="1" ht="12.6" customHeight="1" x14ac:dyDescent="0.2">
      <c r="A24" s="137"/>
      <c r="B24" s="143"/>
      <c r="C24" s="80" t="s">
        <v>23</v>
      </c>
      <c r="D24" s="81">
        <v>6</v>
      </c>
      <c r="E24" s="180">
        <v>25</v>
      </c>
      <c r="F24" s="180">
        <v>13</v>
      </c>
      <c r="G24" s="181">
        <v>38</v>
      </c>
    </row>
    <row r="25" spans="1:7" s="58" customFormat="1" ht="12.6" customHeight="1" x14ac:dyDescent="0.2">
      <c r="A25" s="137"/>
      <c r="B25" s="143"/>
      <c r="C25" s="80" t="s">
        <v>24</v>
      </c>
      <c r="D25" s="81">
        <v>4</v>
      </c>
      <c r="E25" s="180">
        <v>16</v>
      </c>
      <c r="F25" s="180">
        <v>10</v>
      </c>
      <c r="G25" s="181">
        <v>26</v>
      </c>
    </row>
    <row r="26" spans="1:7" s="58" customFormat="1" ht="12.6" customHeight="1" x14ac:dyDescent="0.25">
      <c r="A26" s="137"/>
      <c r="B26" s="141"/>
      <c r="C26" s="89" t="s">
        <v>9</v>
      </c>
      <c r="D26" s="88">
        <f>SUM(D23:D25)</f>
        <v>11</v>
      </c>
      <c r="E26" s="182">
        <v>42</v>
      </c>
      <c r="F26" s="182">
        <v>24</v>
      </c>
      <c r="G26" s="183">
        <v>66</v>
      </c>
    </row>
    <row r="27" spans="1:7" s="58" customFormat="1" ht="12.6" customHeight="1" x14ac:dyDescent="0.2">
      <c r="A27" s="137"/>
      <c r="B27" s="114" t="s">
        <v>105</v>
      </c>
      <c r="C27" s="80" t="s">
        <v>26</v>
      </c>
      <c r="D27" s="81">
        <v>1</v>
      </c>
      <c r="E27" s="180">
        <v>3</v>
      </c>
      <c r="F27" s="180">
        <v>2</v>
      </c>
      <c r="G27" s="181">
        <v>5</v>
      </c>
    </row>
    <row r="28" spans="1:7" s="58" customFormat="1" ht="12.6" customHeight="1" x14ac:dyDescent="0.2">
      <c r="A28" s="137"/>
      <c r="B28" s="139"/>
      <c r="C28" s="80" t="s">
        <v>27</v>
      </c>
      <c r="D28" s="81">
        <v>1</v>
      </c>
      <c r="E28" s="180">
        <v>7</v>
      </c>
      <c r="F28" s="180">
        <v>2</v>
      </c>
      <c r="G28" s="181">
        <v>9</v>
      </c>
    </row>
    <row r="29" spans="1:7" s="58" customFormat="1" ht="12.6" customHeight="1" x14ac:dyDescent="0.2">
      <c r="A29" s="137"/>
      <c r="B29" s="139"/>
      <c r="C29" s="80" t="s">
        <v>28</v>
      </c>
      <c r="D29" s="81">
        <v>1</v>
      </c>
      <c r="E29" s="180">
        <v>2</v>
      </c>
      <c r="F29" s="180">
        <v>3</v>
      </c>
      <c r="G29" s="181">
        <v>5</v>
      </c>
    </row>
    <row r="30" spans="1:7" s="58" customFormat="1" ht="12.6" customHeight="1" x14ac:dyDescent="0.2">
      <c r="A30" s="137"/>
      <c r="B30" s="139"/>
      <c r="C30" s="80" t="s">
        <v>29</v>
      </c>
      <c r="D30" s="81">
        <v>1</v>
      </c>
      <c r="E30" s="180">
        <v>6</v>
      </c>
      <c r="F30" s="180">
        <v>3</v>
      </c>
      <c r="G30" s="181">
        <v>9</v>
      </c>
    </row>
    <row r="31" spans="1:7" s="58" customFormat="1" ht="12.6" customHeight="1" x14ac:dyDescent="0.2">
      <c r="A31" s="137"/>
      <c r="B31" s="139"/>
      <c r="C31" s="80" t="s">
        <v>30</v>
      </c>
      <c r="D31" s="81">
        <v>1</v>
      </c>
      <c r="E31" s="180">
        <v>5</v>
      </c>
      <c r="F31" s="180">
        <v>2</v>
      </c>
      <c r="G31" s="181">
        <v>7</v>
      </c>
    </row>
    <row r="32" spans="1:7" s="58" customFormat="1" ht="12.6" customHeight="1" x14ac:dyDescent="0.2">
      <c r="A32" s="137"/>
      <c r="B32" s="139"/>
      <c r="C32" s="80" t="s">
        <v>31</v>
      </c>
      <c r="D32" s="81">
        <v>1</v>
      </c>
      <c r="E32" s="180">
        <v>7</v>
      </c>
      <c r="F32" s="180">
        <v>0</v>
      </c>
      <c r="G32" s="181">
        <v>7</v>
      </c>
    </row>
    <row r="33" spans="1:7" s="58" customFormat="1" ht="12.6" customHeight="1" x14ac:dyDescent="0.2">
      <c r="A33" s="137"/>
      <c r="B33" s="139"/>
      <c r="C33" s="80" t="s">
        <v>32</v>
      </c>
      <c r="D33" s="81">
        <v>1</v>
      </c>
      <c r="E33" s="180">
        <v>6</v>
      </c>
      <c r="F33" s="180">
        <v>1</v>
      </c>
      <c r="G33" s="181">
        <v>7</v>
      </c>
    </row>
    <row r="34" spans="1:7" s="58" customFormat="1" ht="12.6" customHeight="1" x14ac:dyDescent="0.2">
      <c r="A34" s="137"/>
      <c r="B34" s="142" t="s">
        <v>139</v>
      </c>
      <c r="C34" s="80" t="s">
        <v>33</v>
      </c>
      <c r="D34" s="81">
        <v>2</v>
      </c>
      <c r="E34" s="180">
        <v>24</v>
      </c>
      <c r="F34" s="180">
        <v>7</v>
      </c>
      <c r="G34" s="181">
        <v>31</v>
      </c>
    </row>
    <row r="35" spans="1:7" s="58" customFormat="1" ht="12.6" customHeight="1" x14ac:dyDescent="0.2">
      <c r="A35" s="137"/>
      <c r="B35" s="143"/>
      <c r="C35" s="80" t="s">
        <v>34</v>
      </c>
      <c r="D35" s="81">
        <v>3</v>
      </c>
      <c r="E35" s="180">
        <v>25</v>
      </c>
      <c r="F35" s="180">
        <v>6</v>
      </c>
      <c r="G35" s="181">
        <v>31</v>
      </c>
    </row>
    <row r="36" spans="1:7" s="58" customFormat="1" ht="12.6" customHeight="1" x14ac:dyDescent="0.2">
      <c r="A36" s="137"/>
      <c r="B36" s="143"/>
      <c r="C36" s="80" t="s">
        <v>141</v>
      </c>
      <c r="D36" s="81">
        <v>2</v>
      </c>
      <c r="E36" s="180">
        <v>1</v>
      </c>
      <c r="F36" s="180">
        <v>1</v>
      </c>
      <c r="G36" s="181">
        <v>2</v>
      </c>
    </row>
    <row r="37" spans="1:7" s="58" customFormat="1" ht="12.6" customHeight="1" x14ac:dyDescent="0.2">
      <c r="A37" s="137"/>
      <c r="B37" s="143"/>
      <c r="C37" s="80" t="s">
        <v>142</v>
      </c>
      <c r="D37" s="81">
        <v>1</v>
      </c>
      <c r="E37" s="180">
        <v>1</v>
      </c>
      <c r="F37" s="180">
        <v>0</v>
      </c>
      <c r="G37" s="181">
        <v>1</v>
      </c>
    </row>
    <row r="38" spans="1:7" s="58" customFormat="1" ht="12.6" customHeight="1" x14ac:dyDescent="0.2">
      <c r="A38" s="137"/>
      <c r="B38" s="143"/>
      <c r="C38" s="80" t="s">
        <v>140</v>
      </c>
      <c r="D38" s="81">
        <v>1</v>
      </c>
      <c r="E38" s="180">
        <v>1</v>
      </c>
      <c r="F38" s="180">
        <v>0</v>
      </c>
      <c r="G38" s="181">
        <v>1</v>
      </c>
    </row>
    <row r="39" spans="1:7" s="58" customFormat="1" ht="12.6" customHeight="1" x14ac:dyDescent="0.25">
      <c r="A39" s="137"/>
      <c r="B39" s="141"/>
      <c r="C39" s="89" t="s">
        <v>9</v>
      </c>
      <c r="D39" s="88">
        <f>SUM(D27:D38)</f>
        <v>16</v>
      </c>
      <c r="E39" s="182">
        <v>88</v>
      </c>
      <c r="F39" s="182">
        <v>27</v>
      </c>
      <c r="G39" s="183">
        <v>115</v>
      </c>
    </row>
    <row r="40" spans="1:7" s="58" customFormat="1" ht="12.6" customHeight="1" x14ac:dyDescent="0.2">
      <c r="A40" s="137"/>
      <c r="B40" s="114" t="s">
        <v>35</v>
      </c>
      <c r="C40" s="80" t="s">
        <v>36</v>
      </c>
      <c r="D40" s="81">
        <v>2</v>
      </c>
      <c r="E40" s="180">
        <v>18</v>
      </c>
      <c r="F40" s="180">
        <v>9</v>
      </c>
      <c r="G40" s="181">
        <v>27</v>
      </c>
    </row>
    <row r="41" spans="1:7" s="58" customFormat="1" ht="12.6" customHeight="1" x14ac:dyDescent="0.2">
      <c r="A41" s="137"/>
      <c r="B41" s="139"/>
      <c r="C41" s="80" t="s">
        <v>37</v>
      </c>
      <c r="D41" s="81">
        <v>1</v>
      </c>
      <c r="E41" s="180">
        <v>10</v>
      </c>
      <c r="F41" s="180">
        <v>4</v>
      </c>
      <c r="G41" s="181">
        <v>14</v>
      </c>
    </row>
    <row r="42" spans="1:7" s="58" customFormat="1" ht="12.6" customHeight="1" x14ac:dyDescent="0.2">
      <c r="A42" s="137"/>
      <c r="B42" s="139"/>
      <c r="C42" s="80" t="s">
        <v>108</v>
      </c>
      <c r="D42" s="81">
        <v>1</v>
      </c>
      <c r="E42" s="180">
        <v>17</v>
      </c>
      <c r="F42" s="180">
        <v>3</v>
      </c>
      <c r="G42" s="181">
        <v>20</v>
      </c>
    </row>
    <row r="43" spans="1:7" s="58" customFormat="1" ht="12.6" customHeight="1" x14ac:dyDescent="0.2">
      <c r="A43" s="137"/>
      <c r="B43" s="139"/>
      <c r="C43" s="80" t="s">
        <v>110</v>
      </c>
      <c r="D43" s="81">
        <v>1</v>
      </c>
      <c r="E43" s="180">
        <v>8</v>
      </c>
      <c r="F43" s="180">
        <v>6</v>
      </c>
      <c r="G43" s="181">
        <v>14</v>
      </c>
    </row>
    <row r="44" spans="1:7" s="58" customFormat="1" ht="12.6" customHeight="1" x14ac:dyDescent="0.2">
      <c r="A44" s="137"/>
      <c r="B44" s="139"/>
      <c r="C44" s="80" t="s">
        <v>111</v>
      </c>
      <c r="D44" s="81">
        <v>1</v>
      </c>
      <c r="E44" s="180">
        <v>4</v>
      </c>
      <c r="F44" s="180">
        <v>8</v>
      </c>
      <c r="G44" s="181">
        <v>12</v>
      </c>
    </row>
    <row r="45" spans="1:7" s="58" customFormat="1" ht="12.6" customHeight="1" x14ac:dyDescent="0.2">
      <c r="A45" s="137"/>
      <c r="B45" s="139"/>
      <c r="C45" s="80" t="s">
        <v>38</v>
      </c>
      <c r="D45" s="81">
        <v>2</v>
      </c>
      <c r="E45" s="180">
        <v>22</v>
      </c>
      <c r="F45" s="180">
        <v>14</v>
      </c>
      <c r="G45" s="181">
        <v>36</v>
      </c>
    </row>
    <row r="46" spans="1:7" s="58" customFormat="1" ht="12.6" customHeight="1" x14ac:dyDescent="0.2">
      <c r="A46" s="137"/>
      <c r="B46" s="139"/>
      <c r="C46" s="80" t="s">
        <v>112</v>
      </c>
      <c r="D46" s="81">
        <v>2</v>
      </c>
      <c r="E46" s="180">
        <v>21</v>
      </c>
      <c r="F46" s="180">
        <v>12</v>
      </c>
      <c r="G46" s="181">
        <v>33</v>
      </c>
    </row>
    <row r="47" spans="1:7" s="58" customFormat="1" ht="12.6" customHeight="1" x14ac:dyDescent="0.2">
      <c r="A47" s="137"/>
      <c r="B47" s="139"/>
      <c r="C47" s="80" t="s">
        <v>106</v>
      </c>
      <c r="D47" s="81">
        <v>1</v>
      </c>
      <c r="E47" s="180">
        <v>2</v>
      </c>
      <c r="F47" s="180">
        <v>5</v>
      </c>
      <c r="G47" s="181">
        <v>7</v>
      </c>
    </row>
    <row r="48" spans="1:7" s="58" customFormat="1" ht="12.6" customHeight="1" x14ac:dyDescent="0.25">
      <c r="A48" s="137"/>
      <c r="B48" s="115"/>
      <c r="C48" s="89" t="s">
        <v>9</v>
      </c>
      <c r="D48" s="88">
        <f>SUM(D40:D47)</f>
        <v>11</v>
      </c>
      <c r="E48" s="182">
        <v>102</v>
      </c>
      <c r="F48" s="182">
        <v>61</v>
      </c>
      <c r="G48" s="183">
        <v>163</v>
      </c>
    </row>
    <row r="49" spans="1:7" s="58" customFormat="1" ht="12.6" customHeight="1" x14ac:dyDescent="0.2">
      <c r="A49" s="137"/>
      <c r="B49" s="109" t="s">
        <v>144</v>
      </c>
      <c r="C49" s="80" t="s">
        <v>40</v>
      </c>
      <c r="D49" s="81">
        <v>1</v>
      </c>
      <c r="E49" s="180">
        <v>7</v>
      </c>
      <c r="F49" s="180">
        <v>3</v>
      </c>
      <c r="G49" s="181">
        <v>10</v>
      </c>
    </row>
    <row r="50" spans="1:7" s="58" customFormat="1" ht="12.6" customHeight="1" x14ac:dyDescent="0.2">
      <c r="A50" s="137"/>
      <c r="B50" s="110"/>
      <c r="C50" s="80" t="s">
        <v>107</v>
      </c>
      <c r="D50" s="81">
        <v>4</v>
      </c>
      <c r="E50" s="180">
        <v>34</v>
      </c>
      <c r="F50" s="180">
        <v>5</v>
      </c>
      <c r="G50" s="181">
        <v>39</v>
      </c>
    </row>
    <row r="51" spans="1:7" s="58" customFormat="1" ht="12.6" customHeight="1" x14ac:dyDescent="0.2">
      <c r="A51" s="137"/>
      <c r="B51" s="110"/>
      <c r="C51" s="80" t="s">
        <v>41</v>
      </c>
      <c r="D51" s="81">
        <v>1</v>
      </c>
      <c r="E51" s="180">
        <v>2</v>
      </c>
      <c r="F51" s="180">
        <v>6</v>
      </c>
      <c r="G51" s="181">
        <v>8</v>
      </c>
    </row>
    <row r="52" spans="1:7" s="58" customFormat="1" ht="12.6" customHeight="1" x14ac:dyDescent="0.2">
      <c r="A52" s="137"/>
      <c r="B52" s="110"/>
      <c r="C52" s="80" t="s">
        <v>42</v>
      </c>
      <c r="D52" s="81">
        <v>1</v>
      </c>
      <c r="E52" s="180">
        <v>8</v>
      </c>
      <c r="F52" s="180">
        <v>3</v>
      </c>
      <c r="G52" s="181">
        <v>11</v>
      </c>
    </row>
    <row r="53" spans="1:7" s="58" customFormat="1" ht="12.6" customHeight="1" x14ac:dyDescent="0.2">
      <c r="A53" s="137"/>
      <c r="B53" s="110"/>
      <c r="C53" s="80" t="s">
        <v>43</v>
      </c>
      <c r="D53" s="81">
        <v>2</v>
      </c>
      <c r="E53" s="180">
        <v>9</v>
      </c>
      <c r="F53" s="180">
        <v>4</v>
      </c>
      <c r="G53" s="181">
        <v>13</v>
      </c>
    </row>
    <row r="54" spans="1:7" s="58" customFormat="1" ht="12.6" customHeight="1" x14ac:dyDescent="0.2">
      <c r="A54" s="137"/>
      <c r="B54" s="110"/>
      <c r="C54" s="80" t="s">
        <v>109</v>
      </c>
      <c r="D54" s="81">
        <v>2</v>
      </c>
      <c r="E54" s="180">
        <v>4</v>
      </c>
      <c r="F54" s="180">
        <v>2</v>
      </c>
      <c r="G54" s="181">
        <v>6</v>
      </c>
    </row>
    <row r="55" spans="1:7" s="58" customFormat="1" ht="12.6" customHeight="1" x14ac:dyDescent="0.2">
      <c r="A55" s="137"/>
      <c r="B55" s="110"/>
      <c r="C55" s="80" t="s">
        <v>44</v>
      </c>
      <c r="D55" s="81">
        <v>2</v>
      </c>
      <c r="E55" s="180">
        <v>14</v>
      </c>
      <c r="F55" s="180">
        <v>5</v>
      </c>
      <c r="G55" s="181">
        <v>19</v>
      </c>
    </row>
    <row r="56" spans="1:7" s="58" customFormat="1" ht="12.6" customHeight="1" x14ac:dyDescent="0.2">
      <c r="A56" s="137"/>
      <c r="B56" s="110"/>
      <c r="C56" s="80" t="s">
        <v>45</v>
      </c>
      <c r="D56" s="81">
        <v>2</v>
      </c>
      <c r="E56" s="180">
        <v>13</v>
      </c>
      <c r="F56" s="180">
        <v>4</v>
      </c>
      <c r="G56" s="181">
        <v>17</v>
      </c>
    </row>
    <row r="57" spans="1:7" s="58" customFormat="1" ht="12.6" customHeight="1" x14ac:dyDescent="0.2">
      <c r="A57" s="137"/>
      <c r="B57" s="110"/>
      <c r="C57" s="80" t="s">
        <v>46</v>
      </c>
      <c r="D57" s="81">
        <v>2</v>
      </c>
      <c r="E57" s="180">
        <v>7</v>
      </c>
      <c r="F57" s="180">
        <v>1</v>
      </c>
      <c r="G57" s="181">
        <v>8</v>
      </c>
    </row>
    <row r="58" spans="1:7" s="58" customFormat="1" ht="12.6" customHeight="1" x14ac:dyDescent="0.25">
      <c r="A58" s="137"/>
      <c r="B58" s="111"/>
      <c r="C58" s="89" t="s">
        <v>9</v>
      </c>
      <c r="D58" s="88">
        <f>SUM(D49:D57)</f>
        <v>17</v>
      </c>
      <c r="E58" s="182">
        <v>98</v>
      </c>
      <c r="F58" s="182">
        <v>33</v>
      </c>
      <c r="G58" s="183">
        <v>131</v>
      </c>
    </row>
    <row r="59" spans="1:7" s="58" customFormat="1" ht="12.6" customHeight="1" x14ac:dyDescent="0.2">
      <c r="A59" s="137"/>
      <c r="B59" s="123" t="s">
        <v>47</v>
      </c>
      <c r="C59" s="82" t="s">
        <v>48</v>
      </c>
      <c r="D59" s="83">
        <v>1</v>
      </c>
      <c r="E59" s="184">
        <v>44</v>
      </c>
      <c r="F59" s="184">
        <v>21</v>
      </c>
      <c r="G59" s="181">
        <v>65</v>
      </c>
    </row>
    <row r="60" spans="1:7" s="58" customFormat="1" ht="12.6" customHeight="1" x14ac:dyDescent="0.25">
      <c r="A60" s="137"/>
      <c r="B60" s="124"/>
      <c r="C60" s="89" t="s">
        <v>9</v>
      </c>
      <c r="D60" s="88">
        <f>SUM(D59)</f>
        <v>1</v>
      </c>
      <c r="E60" s="182">
        <v>45</v>
      </c>
      <c r="F60" s="182">
        <v>22</v>
      </c>
      <c r="G60" s="183">
        <v>67</v>
      </c>
    </row>
    <row r="61" spans="1:7" s="58" customFormat="1" ht="12.6" customHeight="1" x14ac:dyDescent="0.25">
      <c r="A61" s="138"/>
      <c r="B61" s="140" t="s">
        <v>9</v>
      </c>
      <c r="C61" s="112"/>
      <c r="D61" s="90">
        <f>D60+D58+D48+D39+D26+D22</f>
        <v>94</v>
      </c>
      <c r="E61" s="185">
        <v>556</v>
      </c>
      <c r="F61" s="185">
        <v>284</v>
      </c>
      <c r="G61" s="183">
        <v>840</v>
      </c>
    </row>
    <row r="62" spans="1:7" s="58" customFormat="1" ht="12.6" customHeight="1" x14ac:dyDescent="0.2">
      <c r="A62" s="144" t="s">
        <v>49</v>
      </c>
      <c r="B62" s="120" t="s">
        <v>60</v>
      </c>
      <c r="C62" s="80" t="s">
        <v>51</v>
      </c>
      <c r="D62" s="81">
        <v>2</v>
      </c>
      <c r="E62" s="180">
        <v>12</v>
      </c>
      <c r="F62" s="180">
        <v>10</v>
      </c>
      <c r="G62" s="181">
        <v>22</v>
      </c>
    </row>
    <row r="63" spans="1:7" s="58" customFormat="1" ht="12.6" customHeight="1" x14ac:dyDescent="0.2">
      <c r="A63" s="144"/>
      <c r="B63" s="122"/>
      <c r="C63" s="80" t="s">
        <v>52</v>
      </c>
      <c r="D63" s="81">
        <v>2</v>
      </c>
      <c r="E63" s="180">
        <v>10</v>
      </c>
      <c r="F63" s="180">
        <v>9</v>
      </c>
      <c r="G63" s="181">
        <v>19</v>
      </c>
    </row>
    <row r="64" spans="1:7" s="58" customFormat="1" ht="12.6" customHeight="1" x14ac:dyDescent="0.2">
      <c r="A64" s="144"/>
      <c r="B64" s="122"/>
      <c r="C64" s="80" t="s">
        <v>53</v>
      </c>
      <c r="D64" s="81">
        <v>2</v>
      </c>
      <c r="E64" s="180">
        <v>6</v>
      </c>
      <c r="F64" s="180">
        <v>2</v>
      </c>
      <c r="G64" s="181">
        <v>8</v>
      </c>
    </row>
    <row r="65" spans="1:7" s="58" customFormat="1" ht="12.6" customHeight="1" x14ac:dyDescent="0.2">
      <c r="A65" s="144"/>
      <c r="B65" s="122"/>
      <c r="C65" s="80" t="s">
        <v>54</v>
      </c>
      <c r="D65" s="81">
        <v>2</v>
      </c>
      <c r="E65" s="180">
        <v>6</v>
      </c>
      <c r="F65" s="180">
        <v>3</v>
      </c>
      <c r="G65" s="181">
        <v>9</v>
      </c>
    </row>
    <row r="66" spans="1:7" s="58" customFormat="1" ht="12.6" customHeight="1" x14ac:dyDescent="0.2">
      <c r="A66" s="144"/>
      <c r="B66" s="122"/>
      <c r="C66" s="80" t="s">
        <v>11</v>
      </c>
      <c r="D66" s="81">
        <v>1</v>
      </c>
      <c r="E66" s="180">
        <v>3</v>
      </c>
      <c r="F66" s="180">
        <v>3</v>
      </c>
      <c r="G66" s="181">
        <v>6</v>
      </c>
    </row>
    <row r="67" spans="1:7" s="58" customFormat="1" ht="12.6" customHeight="1" x14ac:dyDescent="0.2">
      <c r="A67" s="144"/>
      <c r="B67" s="122"/>
      <c r="C67" s="80" t="s">
        <v>12</v>
      </c>
      <c r="D67" s="81">
        <v>1</v>
      </c>
      <c r="E67" s="180">
        <v>3</v>
      </c>
      <c r="F67" s="180">
        <v>4</v>
      </c>
      <c r="G67" s="181">
        <v>7</v>
      </c>
    </row>
    <row r="68" spans="1:7" s="58" customFormat="1" ht="12.6" customHeight="1" x14ac:dyDescent="0.25">
      <c r="A68" s="144"/>
      <c r="B68" s="121"/>
      <c r="C68" s="89" t="s">
        <v>9</v>
      </c>
      <c r="D68" s="88">
        <f>SUM(D62:D67)</f>
        <v>10</v>
      </c>
      <c r="E68" s="182">
        <v>40</v>
      </c>
      <c r="F68" s="182">
        <v>31</v>
      </c>
      <c r="G68" s="183">
        <v>71</v>
      </c>
    </row>
    <row r="69" spans="1:7" s="58" customFormat="1" ht="12.6" customHeight="1" x14ac:dyDescent="0.2">
      <c r="A69" s="144"/>
      <c r="B69" s="123" t="s">
        <v>55</v>
      </c>
      <c r="C69" s="82" t="s">
        <v>48</v>
      </c>
      <c r="D69" s="81">
        <v>1</v>
      </c>
      <c r="E69" s="180">
        <v>26</v>
      </c>
      <c r="F69" s="180">
        <v>10</v>
      </c>
      <c r="G69" s="181">
        <v>36</v>
      </c>
    </row>
    <row r="70" spans="1:7" s="58" customFormat="1" ht="12.6" customHeight="1" x14ac:dyDescent="0.25">
      <c r="A70" s="144"/>
      <c r="B70" s="124"/>
      <c r="C70" s="89" t="s">
        <v>9</v>
      </c>
      <c r="D70" s="88">
        <f>SUM(D69)</f>
        <v>1</v>
      </c>
      <c r="E70" s="182">
        <v>26</v>
      </c>
      <c r="F70" s="182">
        <v>10</v>
      </c>
      <c r="G70" s="183">
        <v>36</v>
      </c>
    </row>
    <row r="71" spans="1:7" s="58" customFormat="1" ht="12.6" customHeight="1" x14ac:dyDescent="0.2">
      <c r="A71" s="144"/>
      <c r="B71" s="146" t="s">
        <v>56</v>
      </c>
      <c r="C71" s="84" t="s">
        <v>57</v>
      </c>
      <c r="D71" s="81">
        <v>1</v>
      </c>
      <c r="E71" s="180">
        <v>4</v>
      </c>
      <c r="F71" s="180">
        <v>7</v>
      </c>
      <c r="G71" s="181">
        <v>11</v>
      </c>
    </row>
    <row r="72" spans="1:7" s="58" customFormat="1" ht="12.6" customHeight="1" x14ac:dyDescent="0.25">
      <c r="A72" s="144"/>
      <c r="B72" s="147"/>
      <c r="C72" s="89" t="s">
        <v>9</v>
      </c>
      <c r="D72" s="88">
        <f>SUM(D71)</f>
        <v>1</v>
      </c>
      <c r="E72" s="182">
        <v>4</v>
      </c>
      <c r="F72" s="182">
        <v>7</v>
      </c>
      <c r="G72" s="183">
        <v>11</v>
      </c>
    </row>
    <row r="73" spans="1:7" s="58" customFormat="1" ht="12.6" customHeight="1" x14ac:dyDescent="0.2">
      <c r="A73" s="144"/>
      <c r="B73" s="146" t="s">
        <v>58</v>
      </c>
      <c r="C73" s="80" t="s">
        <v>117</v>
      </c>
      <c r="D73" s="81">
        <v>6</v>
      </c>
      <c r="E73" s="180">
        <v>68</v>
      </c>
      <c r="F73" s="180">
        <v>39</v>
      </c>
      <c r="G73" s="181">
        <v>107</v>
      </c>
    </row>
    <row r="74" spans="1:7" s="58" customFormat="1" ht="12.6" customHeight="1" x14ac:dyDescent="0.25">
      <c r="A74" s="144"/>
      <c r="B74" s="147"/>
      <c r="C74" s="89" t="s">
        <v>9</v>
      </c>
      <c r="D74" s="88">
        <f>SUM(D73)</f>
        <v>6</v>
      </c>
      <c r="E74" s="182">
        <v>68</v>
      </c>
      <c r="F74" s="182">
        <v>39</v>
      </c>
      <c r="G74" s="183">
        <v>107</v>
      </c>
    </row>
    <row r="75" spans="1:7" s="58" customFormat="1" ht="12.6" customHeight="1" x14ac:dyDescent="0.2">
      <c r="A75" s="144"/>
      <c r="B75" s="120" t="s">
        <v>105</v>
      </c>
      <c r="C75" s="80" t="s">
        <v>113</v>
      </c>
      <c r="D75" s="81">
        <v>1</v>
      </c>
      <c r="E75" s="180">
        <v>2</v>
      </c>
      <c r="F75" s="180">
        <v>2</v>
      </c>
      <c r="G75" s="181">
        <v>4</v>
      </c>
    </row>
    <row r="76" spans="1:7" s="58" customFormat="1" ht="12.6" customHeight="1" x14ac:dyDescent="0.2">
      <c r="A76" s="144"/>
      <c r="B76" s="122"/>
      <c r="C76" s="80" t="s">
        <v>114</v>
      </c>
      <c r="D76" s="81">
        <v>1</v>
      </c>
      <c r="E76" s="180">
        <v>2</v>
      </c>
      <c r="F76" s="180">
        <v>0</v>
      </c>
      <c r="G76" s="181">
        <v>2</v>
      </c>
    </row>
    <row r="77" spans="1:7" s="58" customFormat="1" ht="12.6" customHeight="1" x14ac:dyDescent="0.2">
      <c r="A77" s="144"/>
      <c r="B77" s="122"/>
      <c r="C77" s="80" t="s">
        <v>115</v>
      </c>
      <c r="D77" s="81">
        <v>1</v>
      </c>
      <c r="E77" s="180">
        <v>1</v>
      </c>
      <c r="F77" s="180">
        <v>1</v>
      </c>
      <c r="G77" s="181">
        <v>2</v>
      </c>
    </row>
    <row r="78" spans="1:7" s="58" customFormat="1" ht="12.6" customHeight="1" x14ac:dyDescent="0.2">
      <c r="A78" s="144"/>
      <c r="B78" s="122"/>
      <c r="C78" s="80" t="s">
        <v>116</v>
      </c>
      <c r="D78" s="81">
        <v>1</v>
      </c>
      <c r="E78" s="180">
        <v>1</v>
      </c>
      <c r="F78" s="180">
        <v>0</v>
      </c>
      <c r="G78" s="181">
        <v>1</v>
      </c>
    </row>
    <row r="79" spans="1:7" s="58" customFormat="1" ht="12.6" customHeight="1" x14ac:dyDescent="0.25">
      <c r="A79" s="144"/>
      <c r="B79" s="121"/>
      <c r="C79" s="91" t="s">
        <v>9</v>
      </c>
      <c r="D79" s="92">
        <f>SUM(D75:D78)</f>
        <v>4</v>
      </c>
      <c r="E79" s="186">
        <v>6</v>
      </c>
      <c r="F79" s="186">
        <v>3</v>
      </c>
      <c r="G79" s="187">
        <v>9</v>
      </c>
    </row>
    <row r="80" spans="1:7" s="58" customFormat="1" ht="12.6" customHeight="1" x14ac:dyDescent="0.25">
      <c r="A80" s="145"/>
      <c r="B80" s="112" t="s">
        <v>9</v>
      </c>
      <c r="C80" s="113"/>
      <c r="D80" s="94">
        <f>D79+D74+D72+D70+D68</f>
        <v>22</v>
      </c>
      <c r="E80" s="188">
        <v>144</v>
      </c>
      <c r="F80" s="188">
        <v>90</v>
      </c>
      <c r="G80" s="183">
        <v>234</v>
      </c>
    </row>
    <row r="81" spans="1:7" s="58" customFormat="1" ht="12.6" customHeight="1" x14ac:dyDescent="0.2">
      <c r="A81" s="109" t="s">
        <v>59</v>
      </c>
      <c r="B81" s="109" t="s">
        <v>60</v>
      </c>
      <c r="C81" s="80" t="s">
        <v>61</v>
      </c>
      <c r="D81" s="81">
        <v>3</v>
      </c>
      <c r="E81" s="180">
        <v>14</v>
      </c>
      <c r="F81" s="180">
        <v>6</v>
      </c>
      <c r="G81" s="181">
        <v>20</v>
      </c>
    </row>
    <row r="82" spans="1:7" s="58" customFormat="1" ht="12.6" customHeight="1" x14ac:dyDescent="0.2">
      <c r="A82" s="110"/>
      <c r="B82" s="110"/>
      <c r="C82" s="80" t="s">
        <v>62</v>
      </c>
      <c r="D82" s="81">
        <v>2</v>
      </c>
      <c r="E82" s="180">
        <v>11</v>
      </c>
      <c r="F82" s="180">
        <v>9</v>
      </c>
      <c r="G82" s="181">
        <v>20</v>
      </c>
    </row>
    <row r="83" spans="1:7" s="58" customFormat="1" ht="12.6" customHeight="1" x14ac:dyDescent="0.2">
      <c r="A83" s="110"/>
      <c r="B83" s="110"/>
      <c r="C83" s="80" t="s">
        <v>11</v>
      </c>
      <c r="D83" s="81">
        <v>1</v>
      </c>
      <c r="E83" s="180">
        <v>4</v>
      </c>
      <c r="F83" s="180">
        <v>3</v>
      </c>
      <c r="G83" s="181">
        <v>7</v>
      </c>
    </row>
    <row r="84" spans="1:7" s="58" customFormat="1" ht="12.6" customHeight="1" x14ac:dyDescent="0.2">
      <c r="A84" s="110"/>
      <c r="B84" s="110"/>
      <c r="C84" s="80" t="s">
        <v>12</v>
      </c>
      <c r="D84" s="81">
        <v>1</v>
      </c>
      <c r="E84" s="180">
        <v>3</v>
      </c>
      <c r="F84" s="180">
        <v>3</v>
      </c>
      <c r="G84" s="181">
        <v>6</v>
      </c>
    </row>
    <row r="85" spans="1:7" s="58" customFormat="1" ht="12.6" customHeight="1" x14ac:dyDescent="0.2">
      <c r="A85" s="110"/>
      <c r="B85" s="110"/>
      <c r="C85" s="80" t="s">
        <v>13</v>
      </c>
      <c r="D85" s="81">
        <v>1</v>
      </c>
      <c r="E85" s="180">
        <v>4</v>
      </c>
      <c r="F85" s="180">
        <v>0</v>
      </c>
      <c r="G85" s="181">
        <v>4</v>
      </c>
    </row>
    <row r="86" spans="1:7" s="58" customFormat="1" ht="12.6" customHeight="1" x14ac:dyDescent="0.2">
      <c r="A86" s="110"/>
      <c r="B86" s="110"/>
      <c r="C86" s="80" t="s">
        <v>14</v>
      </c>
      <c r="D86" s="81">
        <v>1</v>
      </c>
      <c r="E86" s="180">
        <v>3</v>
      </c>
      <c r="F86" s="180">
        <v>1</v>
      </c>
      <c r="G86" s="181">
        <v>4</v>
      </c>
    </row>
    <row r="87" spans="1:7" s="58" customFormat="1" ht="12.6" customHeight="1" x14ac:dyDescent="0.25">
      <c r="A87" s="110"/>
      <c r="B87" s="111"/>
      <c r="C87" s="89" t="s">
        <v>9</v>
      </c>
      <c r="D87" s="88">
        <f>SUM(D81:D86)</f>
        <v>9</v>
      </c>
      <c r="E87" s="182">
        <v>39</v>
      </c>
      <c r="F87" s="182">
        <v>22</v>
      </c>
      <c r="G87" s="183">
        <v>61</v>
      </c>
    </row>
    <row r="88" spans="1:7" s="58" customFormat="1" ht="12.6" customHeight="1" x14ac:dyDescent="0.2">
      <c r="A88" s="110"/>
      <c r="B88" s="120" t="s">
        <v>63</v>
      </c>
      <c r="C88" s="80" t="s">
        <v>48</v>
      </c>
      <c r="D88" s="81">
        <v>1</v>
      </c>
      <c r="E88" s="180">
        <v>63</v>
      </c>
      <c r="F88" s="180">
        <v>22</v>
      </c>
      <c r="G88" s="181">
        <v>85</v>
      </c>
    </row>
    <row r="89" spans="1:7" s="58" customFormat="1" ht="12.6" customHeight="1" x14ac:dyDescent="0.25">
      <c r="A89" s="110"/>
      <c r="B89" s="121"/>
      <c r="C89" s="89" t="s">
        <v>9</v>
      </c>
      <c r="D89" s="88">
        <f>SUM(D88)</f>
        <v>1</v>
      </c>
      <c r="E89" s="182">
        <v>63</v>
      </c>
      <c r="F89" s="182">
        <v>22</v>
      </c>
      <c r="G89" s="183">
        <v>85</v>
      </c>
    </row>
    <row r="90" spans="1:7" s="58" customFormat="1" ht="12.6" customHeight="1" x14ac:dyDescent="0.2">
      <c r="A90" s="110"/>
      <c r="B90" s="120" t="s">
        <v>58</v>
      </c>
      <c r="C90" s="80" t="s">
        <v>64</v>
      </c>
      <c r="D90" s="81">
        <v>6</v>
      </c>
      <c r="E90" s="180">
        <v>83</v>
      </c>
      <c r="F90" s="180">
        <v>30</v>
      </c>
      <c r="G90" s="181">
        <v>113</v>
      </c>
    </row>
    <row r="91" spans="1:7" s="58" customFormat="1" ht="12.6" customHeight="1" x14ac:dyDescent="0.25">
      <c r="A91" s="110"/>
      <c r="B91" s="121"/>
      <c r="C91" s="89" t="s">
        <v>9</v>
      </c>
      <c r="D91" s="88">
        <f>SUM(D90)</f>
        <v>6</v>
      </c>
      <c r="E91" s="182">
        <v>83</v>
      </c>
      <c r="F91" s="182">
        <v>30</v>
      </c>
      <c r="G91" s="183">
        <v>113</v>
      </c>
    </row>
    <row r="92" spans="1:7" s="58" customFormat="1" ht="12.6" customHeight="1" x14ac:dyDescent="0.2">
      <c r="A92" s="110"/>
      <c r="B92" s="120" t="s">
        <v>105</v>
      </c>
      <c r="C92" s="80" t="s">
        <v>65</v>
      </c>
      <c r="D92" s="81">
        <v>1</v>
      </c>
      <c r="E92" s="180">
        <v>11</v>
      </c>
      <c r="F92" s="180">
        <v>5</v>
      </c>
      <c r="G92" s="181">
        <v>16</v>
      </c>
    </row>
    <row r="93" spans="1:7" s="58" customFormat="1" ht="12.6" customHeight="1" x14ac:dyDescent="0.2">
      <c r="A93" s="110"/>
      <c r="B93" s="122"/>
      <c r="C93" s="80" t="s">
        <v>66</v>
      </c>
      <c r="D93" s="81">
        <v>1</v>
      </c>
      <c r="E93" s="180">
        <v>5</v>
      </c>
      <c r="F93" s="180">
        <v>2</v>
      </c>
      <c r="G93" s="181">
        <v>7</v>
      </c>
    </row>
    <row r="94" spans="1:7" s="58" customFormat="1" ht="12.6" customHeight="1" x14ac:dyDescent="0.2">
      <c r="A94" s="110"/>
      <c r="B94" s="122"/>
      <c r="C94" s="80" t="s">
        <v>28</v>
      </c>
      <c r="D94" s="81">
        <v>1</v>
      </c>
      <c r="E94" s="180">
        <v>2</v>
      </c>
      <c r="F94" s="180">
        <v>1</v>
      </c>
      <c r="G94" s="181">
        <v>3</v>
      </c>
    </row>
    <row r="95" spans="1:7" s="58" customFormat="1" ht="12.6" customHeight="1" x14ac:dyDescent="0.2">
      <c r="A95" s="110"/>
      <c r="B95" s="122"/>
      <c r="C95" s="80" t="s">
        <v>29</v>
      </c>
      <c r="D95" s="81">
        <v>1</v>
      </c>
      <c r="E95" s="180">
        <v>2</v>
      </c>
      <c r="F95" s="180">
        <v>0</v>
      </c>
      <c r="G95" s="181">
        <v>2</v>
      </c>
    </row>
    <row r="96" spans="1:7" s="58" customFormat="1" ht="12.6" customHeight="1" x14ac:dyDescent="0.2">
      <c r="A96" s="110"/>
      <c r="B96" s="122"/>
      <c r="C96" s="80" t="s">
        <v>30</v>
      </c>
      <c r="D96" s="81">
        <v>1</v>
      </c>
      <c r="E96" s="180">
        <v>2</v>
      </c>
      <c r="F96" s="180">
        <v>0</v>
      </c>
      <c r="G96" s="181">
        <v>2</v>
      </c>
    </row>
    <row r="97" spans="1:7" s="58" customFormat="1" ht="12.6" customHeight="1" x14ac:dyDescent="0.25">
      <c r="A97" s="110"/>
      <c r="B97" s="121"/>
      <c r="C97" s="89" t="s">
        <v>9</v>
      </c>
      <c r="D97" s="88">
        <f>SUM(D92:D96)</f>
        <v>5</v>
      </c>
      <c r="E97" s="182">
        <v>22</v>
      </c>
      <c r="F97" s="182">
        <v>8</v>
      </c>
      <c r="G97" s="183">
        <v>30</v>
      </c>
    </row>
    <row r="98" spans="1:7" s="58" customFormat="1" ht="12.6" customHeight="1" x14ac:dyDescent="0.2">
      <c r="A98" s="110"/>
      <c r="B98" s="120" t="s">
        <v>67</v>
      </c>
      <c r="C98" s="80" t="s">
        <v>118</v>
      </c>
      <c r="D98" s="81">
        <v>1</v>
      </c>
      <c r="E98" s="180">
        <v>0</v>
      </c>
      <c r="F98" s="180">
        <v>1</v>
      </c>
      <c r="G98" s="181">
        <v>1</v>
      </c>
    </row>
    <row r="99" spans="1:7" s="58" customFormat="1" ht="12.6" customHeight="1" x14ac:dyDescent="0.2">
      <c r="A99" s="110"/>
      <c r="B99" s="122"/>
      <c r="C99" s="80" t="s">
        <v>119</v>
      </c>
      <c r="D99" s="81">
        <v>1</v>
      </c>
      <c r="E99" s="180">
        <v>3</v>
      </c>
      <c r="F99" s="180">
        <v>0</v>
      </c>
      <c r="G99" s="181">
        <v>3</v>
      </c>
    </row>
    <row r="100" spans="1:7" s="58" customFormat="1" ht="12.6" customHeight="1" x14ac:dyDescent="0.25">
      <c r="A100" s="110"/>
      <c r="B100" s="121"/>
      <c r="C100" s="89" t="s">
        <v>9</v>
      </c>
      <c r="D100" s="88">
        <f>SUM(D98:D99)</f>
        <v>2</v>
      </c>
      <c r="E100" s="182">
        <v>3</v>
      </c>
      <c r="F100" s="182">
        <v>1</v>
      </c>
      <c r="G100" s="183">
        <v>4</v>
      </c>
    </row>
    <row r="101" spans="1:7" s="58" customFormat="1" ht="12.6" customHeight="1" x14ac:dyDescent="0.2">
      <c r="A101" s="110"/>
      <c r="B101" s="109" t="s">
        <v>56</v>
      </c>
      <c r="C101" s="85" t="s">
        <v>57</v>
      </c>
      <c r="D101" s="81">
        <v>1</v>
      </c>
      <c r="E101" s="180">
        <v>7</v>
      </c>
      <c r="F101" s="180">
        <v>1</v>
      </c>
      <c r="G101" s="181">
        <v>8</v>
      </c>
    </row>
    <row r="102" spans="1:7" s="58" customFormat="1" ht="12.6" customHeight="1" x14ac:dyDescent="0.25">
      <c r="A102" s="110"/>
      <c r="B102" s="111"/>
      <c r="C102" s="11" t="s">
        <v>9</v>
      </c>
      <c r="D102" s="10">
        <f>SUM(D101)</f>
        <v>1</v>
      </c>
      <c r="E102" s="189">
        <v>7</v>
      </c>
      <c r="F102" s="189">
        <v>1</v>
      </c>
      <c r="G102" s="181">
        <v>8</v>
      </c>
    </row>
    <row r="103" spans="1:7" s="58" customFormat="1" ht="12.6" customHeight="1" x14ac:dyDescent="0.25">
      <c r="A103" s="111"/>
      <c r="B103" s="112" t="s">
        <v>9</v>
      </c>
      <c r="C103" s="112"/>
      <c r="D103" s="19">
        <f>D102+D100+D97+D91+D89+D87</f>
        <v>24</v>
      </c>
      <c r="E103" s="190">
        <v>217</v>
      </c>
      <c r="F103" s="190">
        <v>84</v>
      </c>
      <c r="G103" s="181">
        <v>301</v>
      </c>
    </row>
    <row r="104" spans="1:7" s="58" customFormat="1" ht="12.6" customHeight="1" x14ac:dyDescent="0.2">
      <c r="A104" s="109" t="s">
        <v>68</v>
      </c>
      <c r="B104" s="120" t="s">
        <v>50</v>
      </c>
      <c r="C104" s="80" t="s">
        <v>61</v>
      </c>
      <c r="D104" s="81">
        <v>1</v>
      </c>
      <c r="E104" s="180">
        <v>6</v>
      </c>
      <c r="F104" s="180">
        <v>5</v>
      </c>
      <c r="G104" s="181">
        <v>11</v>
      </c>
    </row>
    <row r="105" spans="1:7" s="58" customFormat="1" ht="12.6" customHeight="1" x14ac:dyDescent="0.2">
      <c r="A105" s="110"/>
      <c r="B105" s="122"/>
      <c r="C105" s="80" t="s">
        <v>89</v>
      </c>
      <c r="D105" s="81">
        <v>1</v>
      </c>
      <c r="E105" s="180">
        <v>5</v>
      </c>
      <c r="F105" s="180">
        <v>4</v>
      </c>
      <c r="G105" s="181">
        <v>9</v>
      </c>
    </row>
    <row r="106" spans="1:7" s="58" customFormat="1" ht="12.6" customHeight="1" x14ac:dyDescent="0.25">
      <c r="A106" s="110"/>
      <c r="B106" s="121"/>
      <c r="C106" s="89" t="s">
        <v>9</v>
      </c>
      <c r="D106" s="88">
        <f>SUM(D104:D105)</f>
        <v>2</v>
      </c>
      <c r="E106" s="182">
        <v>11</v>
      </c>
      <c r="F106" s="182">
        <v>9</v>
      </c>
      <c r="G106" s="183">
        <v>20</v>
      </c>
    </row>
    <row r="107" spans="1:7" s="58" customFormat="1" ht="12.6" customHeight="1" x14ac:dyDescent="0.2">
      <c r="A107" s="110"/>
      <c r="B107" s="123" t="s">
        <v>69</v>
      </c>
      <c r="C107" s="80" t="s">
        <v>70</v>
      </c>
      <c r="D107" s="81">
        <v>1</v>
      </c>
      <c r="E107" s="180">
        <v>44</v>
      </c>
      <c r="F107" s="180">
        <v>18</v>
      </c>
      <c r="G107" s="181">
        <v>62</v>
      </c>
    </row>
    <row r="108" spans="1:7" s="58" customFormat="1" ht="12.6" customHeight="1" x14ac:dyDescent="0.25">
      <c r="A108" s="110"/>
      <c r="B108" s="124"/>
      <c r="C108" s="89" t="s">
        <v>9</v>
      </c>
      <c r="D108" s="88">
        <f>SUM(D107)</f>
        <v>1</v>
      </c>
      <c r="E108" s="182">
        <v>44</v>
      </c>
      <c r="F108" s="182">
        <v>18</v>
      </c>
      <c r="G108" s="183">
        <v>62</v>
      </c>
    </row>
    <row r="109" spans="1:7" s="58" customFormat="1" ht="12.6" customHeight="1" x14ac:dyDescent="0.2">
      <c r="A109" s="110"/>
      <c r="B109" s="109" t="s">
        <v>25</v>
      </c>
      <c r="C109" s="80" t="s">
        <v>65</v>
      </c>
      <c r="D109" s="81">
        <v>1</v>
      </c>
      <c r="E109" s="180">
        <v>16</v>
      </c>
      <c r="F109" s="180">
        <v>7</v>
      </c>
      <c r="G109" s="181">
        <v>23</v>
      </c>
    </row>
    <row r="110" spans="1:7" s="58" customFormat="1" ht="12.6" customHeight="1" x14ac:dyDescent="0.2">
      <c r="A110" s="110"/>
      <c r="B110" s="110"/>
      <c r="C110" s="80" t="s">
        <v>66</v>
      </c>
      <c r="D110" s="81">
        <v>1</v>
      </c>
      <c r="E110" s="180">
        <v>7</v>
      </c>
      <c r="F110" s="180">
        <v>2</v>
      </c>
      <c r="G110" s="181">
        <v>9</v>
      </c>
    </row>
    <row r="111" spans="1:7" s="58" customFormat="1" ht="12.6" customHeight="1" x14ac:dyDescent="0.25">
      <c r="A111" s="110"/>
      <c r="B111" s="111"/>
      <c r="C111" s="91" t="s">
        <v>9</v>
      </c>
      <c r="D111" s="92">
        <f>SUM(D109:D110)</f>
        <v>2</v>
      </c>
      <c r="E111" s="186">
        <v>23</v>
      </c>
      <c r="F111" s="186">
        <v>9</v>
      </c>
      <c r="G111" s="187">
        <v>32</v>
      </c>
    </row>
    <row r="112" spans="1:7" s="58" customFormat="1" ht="12.6" customHeight="1" x14ac:dyDescent="0.25">
      <c r="A112" s="111"/>
      <c r="B112" s="112" t="s">
        <v>9</v>
      </c>
      <c r="C112" s="113"/>
      <c r="D112" s="94">
        <f>D111+D108+D106</f>
        <v>5</v>
      </c>
      <c r="E112" s="188">
        <v>78</v>
      </c>
      <c r="F112" s="188">
        <v>36</v>
      </c>
      <c r="G112" s="183">
        <v>114</v>
      </c>
    </row>
    <row r="113" spans="1:7" s="58" customFormat="1" ht="12.6" customHeight="1" x14ac:dyDescent="0.2">
      <c r="A113" s="109" t="s">
        <v>71</v>
      </c>
      <c r="B113" s="120" t="s">
        <v>72</v>
      </c>
      <c r="C113" s="80" t="s">
        <v>73</v>
      </c>
      <c r="D113" s="81">
        <v>26</v>
      </c>
      <c r="E113" s="180">
        <v>367</v>
      </c>
      <c r="F113" s="180">
        <v>188</v>
      </c>
      <c r="G113" s="181">
        <v>555</v>
      </c>
    </row>
    <row r="114" spans="1:7" s="58" customFormat="1" ht="12.6" customHeight="1" x14ac:dyDescent="0.2">
      <c r="A114" s="110"/>
      <c r="B114" s="122"/>
      <c r="C114" s="80" t="s">
        <v>74</v>
      </c>
      <c r="D114" s="81">
        <v>10</v>
      </c>
      <c r="E114" s="180">
        <v>139</v>
      </c>
      <c r="F114" s="180">
        <v>76</v>
      </c>
      <c r="G114" s="181">
        <v>215</v>
      </c>
    </row>
    <row r="115" spans="1:7" s="58" customFormat="1" ht="12.6" customHeight="1" x14ac:dyDescent="0.25">
      <c r="A115" s="110"/>
      <c r="B115" s="121"/>
      <c r="C115" s="89" t="s">
        <v>9</v>
      </c>
      <c r="D115" s="88">
        <f>SUM(D113:D114)</f>
        <v>36</v>
      </c>
      <c r="E115" s="182">
        <v>506</v>
      </c>
      <c r="F115" s="182">
        <v>264</v>
      </c>
      <c r="G115" s="183">
        <v>770</v>
      </c>
    </row>
    <row r="116" spans="1:7" s="58" customFormat="1" ht="12.6" customHeight="1" x14ac:dyDescent="0.2">
      <c r="A116" s="110"/>
      <c r="B116" s="120" t="s">
        <v>60</v>
      </c>
      <c r="C116" s="80" t="s">
        <v>75</v>
      </c>
      <c r="D116" s="81">
        <v>5</v>
      </c>
      <c r="E116" s="180">
        <v>48</v>
      </c>
      <c r="F116" s="180">
        <v>41</v>
      </c>
      <c r="G116" s="181">
        <v>89</v>
      </c>
    </row>
    <row r="117" spans="1:7" s="58" customFormat="1" ht="12.6" customHeight="1" x14ac:dyDescent="0.2">
      <c r="A117" s="110"/>
      <c r="B117" s="122"/>
      <c r="C117" s="80" t="s">
        <v>76</v>
      </c>
      <c r="D117" s="81">
        <v>4</v>
      </c>
      <c r="E117" s="180">
        <v>47</v>
      </c>
      <c r="F117" s="180">
        <v>33</v>
      </c>
      <c r="G117" s="181">
        <v>80</v>
      </c>
    </row>
    <row r="118" spans="1:7" s="58" customFormat="1" ht="12.6" customHeight="1" x14ac:dyDescent="0.2">
      <c r="A118" s="110"/>
      <c r="B118" s="122"/>
      <c r="C118" s="80" t="s">
        <v>77</v>
      </c>
      <c r="D118" s="81">
        <v>5</v>
      </c>
      <c r="E118" s="180">
        <v>46</v>
      </c>
      <c r="F118" s="180">
        <v>28</v>
      </c>
      <c r="G118" s="181">
        <v>74</v>
      </c>
    </row>
    <row r="119" spans="1:7" s="58" customFormat="1" ht="12.6" customHeight="1" x14ac:dyDescent="0.2">
      <c r="A119" s="110"/>
      <c r="B119" s="122"/>
      <c r="C119" s="80" t="s">
        <v>78</v>
      </c>
      <c r="D119" s="81">
        <v>4</v>
      </c>
      <c r="E119" s="180">
        <v>34</v>
      </c>
      <c r="F119" s="180">
        <v>40</v>
      </c>
      <c r="G119" s="181">
        <v>74</v>
      </c>
    </row>
    <row r="120" spans="1:7" s="58" customFormat="1" ht="12.6" customHeight="1" x14ac:dyDescent="0.2">
      <c r="A120" s="110"/>
      <c r="B120" s="122"/>
      <c r="C120" s="80" t="s">
        <v>79</v>
      </c>
      <c r="D120" s="81">
        <v>5</v>
      </c>
      <c r="E120" s="180">
        <v>54</v>
      </c>
      <c r="F120" s="180">
        <v>25</v>
      </c>
      <c r="G120" s="181">
        <v>79</v>
      </c>
    </row>
    <row r="121" spans="1:7" s="58" customFormat="1" ht="12.6" customHeight="1" x14ac:dyDescent="0.25">
      <c r="A121" s="110"/>
      <c r="B121" s="121"/>
      <c r="C121" s="89" t="s">
        <v>9</v>
      </c>
      <c r="D121" s="88">
        <f>SUM(D116:D120)</f>
        <v>23</v>
      </c>
      <c r="E121" s="182">
        <v>229</v>
      </c>
      <c r="F121" s="182">
        <v>167</v>
      </c>
      <c r="G121" s="183">
        <v>396</v>
      </c>
    </row>
    <row r="122" spans="1:7" s="58" customFormat="1" ht="12.6" customHeight="1" x14ac:dyDescent="0.2">
      <c r="A122" s="110"/>
      <c r="B122" s="123" t="s">
        <v>80</v>
      </c>
      <c r="C122" s="80" t="s">
        <v>81</v>
      </c>
      <c r="D122" s="81">
        <v>2</v>
      </c>
      <c r="E122" s="180">
        <v>3</v>
      </c>
      <c r="F122" s="180">
        <v>4</v>
      </c>
      <c r="G122" s="181">
        <v>7</v>
      </c>
    </row>
    <row r="123" spans="1:7" s="58" customFormat="1" ht="12.6" customHeight="1" x14ac:dyDescent="0.2">
      <c r="A123" s="110"/>
      <c r="B123" s="148"/>
      <c r="C123" s="80" t="s">
        <v>82</v>
      </c>
      <c r="D123" s="81">
        <v>2</v>
      </c>
      <c r="E123" s="180">
        <v>8</v>
      </c>
      <c r="F123" s="180">
        <v>3</v>
      </c>
      <c r="G123" s="181">
        <v>11</v>
      </c>
    </row>
    <row r="124" spans="1:7" s="58" customFormat="1" ht="12.6" customHeight="1" x14ac:dyDescent="0.2">
      <c r="A124" s="110"/>
      <c r="B124" s="148"/>
      <c r="C124" s="80" t="s">
        <v>83</v>
      </c>
      <c r="D124" s="81">
        <v>2</v>
      </c>
      <c r="E124" s="180">
        <v>5</v>
      </c>
      <c r="F124" s="180">
        <v>4</v>
      </c>
      <c r="G124" s="181">
        <v>9</v>
      </c>
    </row>
    <row r="125" spans="1:7" s="58" customFormat="1" ht="12.6" customHeight="1" x14ac:dyDescent="0.2">
      <c r="A125" s="110"/>
      <c r="B125" s="148"/>
      <c r="C125" s="80" t="s">
        <v>84</v>
      </c>
      <c r="D125" s="81">
        <v>2</v>
      </c>
      <c r="E125" s="180">
        <v>20</v>
      </c>
      <c r="F125" s="180">
        <v>17</v>
      </c>
      <c r="G125" s="181">
        <v>37</v>
      </c>
    </row>
    <row r="126" spans="1:7" s="58" customFormat="1" ht="12.6" customHeight="1" x14ac:dyDescent="0.25">
      <c r="A126" s="110"/>
      <c r="B126" s="148"/>
      <c r="C126" s="89" t="s">
        <v>9</v>
      </c>
      <c r="D126" s="88">
        <f>SUM(D122:D125)</f>
        <v>8</v>
      </c>
      <c r="E126" s="182">
        <v>36</v>
      </c>
      <c r="F126" s="182">
        <v>28</v>
      </c>
      <c r="G126" s="183">
        <v>64</v>
      </c>
    </row>
    <row r="127" spans="1:7" s="58" customFormat="1" ht="12.6" customHeight="1" x14ac:dyDescent="0.2">
      <c r="A127" s="110"/>
      <c r="B127" s="110"/>
      <c r="C127" s="80" t="s">
        <v>120</v>
      </c>
      <c r="D127" s="81">
        <v>1</v>
      </c>
      <c r="E127" s="180">
        <v>6</v>
      </c>
      <c r="F127" s="180">
        <v>4</v>
      </c>
      <c r="G127" s="181">
        <v>10</v>
      </c>
    </row>
    <row r="128" spans="1:7" s="58" customFormat="1" ht="12.6" customHeight="1" x14ac:dyDescent="0.2">
      <c r="A128" s="110"/>
      <c r="B128" s="110"/>
      <c r="C128" s="80" t="s">
        <v>85</v>
      </c>
      <c r="D128" s="81">
        <v>1</v>
      </c>
      <c r="E128" s="180">
        <v>4</v>
      </c>
      <c r="F128" s="180">
        <v>1</v>
      </c>
      <c r="G128" s="181">
        <v>5</v>
      </c>
    </row>
    <row r="129" spans="1:7" s="58" customFormat="1" ht="12.6" customHeight="1" x14ac:dyDescent="0.25">
      <c r="A129" s="110"/>
      <c r="B129" s="111"/>
      <c r="C129" s="89" t="s">
        <v>9</v>
      </c>
      <c r="D129" s="88">
        <f>SUM(D127:D128)</f>
        <v>2</v>
      </c>
      <c r="E129" s="182">
        <v>10</v>
      </c>
      <c r="F129" s="182">
        <v>5</v>
      </c>
      <c r="G129" s="183">
        <v>15</v>
      </c>
    </row>
    <row r="130" spans="1:7" s="58" customFormat="1" ht="12.6" customHeight="1" x14ac:dyDescent="0.2">
      <c r="A130" s="110"/>
      <c r="B130" s="109" t="s">
        <v>67</v>
      </c>
      <c r="C130" s="80" t="s">
        <v>86</v>
      </c>
      <c r="D130" s="81">
        <v>5</v>
      </c>
      <c r="E130" s="180">
        <v>74</v>
      </c>
      <c r="F130" s="180">
        <v>20</v>
      </c>
      <c r="G130" s="181">
        <v>94</v>
      </c>
    </row>
    <row r="131" spans="1:7" s="58" customFormat="1" ht="12.6" customHeight="1" x14ac:dyDescent="0.2">
      <c r="A131" s="110"/>
      <c r="B131" s="110"/>
      <c r="C131" s="80" t="s">
        <v>87</v>
      </c>
      <c r="D131" s="81">
        <v>2</v>
      </c>
      <c r="E131" s="180">
        <v>10</v>
      </c>
      <c r="F131" s="180">
        <v>4</v>
      </c>
      <c r="G131" s="181">
        <v>14</v>
      </c>
    </row>
    <row r="132" spans="1:7" s="58" customFormat="1" ht="12.6" customHeight="1" x14ac:dyDescent="0.25">
      <c r="A132" s="110"/>
      <c r="B132" s="111"/>
      <c r="C132" s="91" t="s">
        <v>9</v>
      </c>
      <c r="D132" s="92">
        <f>SUM(D130:D131)</f>
        <v>7</v>
      </c>
      <c r="E132" s="186">
        <v>84</v>
      </c>
      <c r="F132" s="186">
        <v>24</v>
      </c>
      <c r="G132" s="187">
        <v>108</v>
      </c>
    </row>
    <row r="133" spans="1:7" s="58" customFormat="1" ht="12.6" customHeight="1" x14ac:dyDescent="0.25">
      <c r="A133" s="111"/>
      <c r="B133" s="112" t="s">
        <v>9</v>
      </c>
      <c r="C133" s="113"/>
      <c r="D133" s="94">
        <f>D132+D129+D126+D121+D115</f>
        <v>76</v>
      </c>
      <c r="E133" s="188">
        <v>865</v>
      </c>
      <c r="F133" s="188">
        <v>488</v>
      </c>
      <c r="G133" s="183">
        <v>1353</v>
      </c>
    </row>
    <row r="134" spans="1:7" s="58" customFormat="1" ht="12.6" customHeight="1" x14ac:dyDescent="0.2">
      <c r="A134" s="109" t="s">
        <v>88</v>
      </c>
      <c r="B134" s="120" t="s">
        <v>50</v>
      </c>
      <c r="C134" s="80" t="s">
        <v>61</v>
      </c>
      <c r="D134" s="81">
        <v>6</v>
      </c>
      <c r="E134" s="180">
        <v>37</v>
      </c>
      <c r="F134" s="180">
        <v>36</v>
      </c>
      <c r="G134" s="181">
        <v>73</v>
      </c>
    </row>
    <row r="135" spans="1:7" s="58" customFormat="1" ht="12.6" customHeight="1" x14ac:dyDescent="0.2">
      <c r="A135" s="110"/>
      <c r="B135" s="122"/>
      <c r="C135" s="80" t="s">
        <v>89</v>
      </c>
      <c r="D135" s="81">
        <v>6</v>
      </c>
      <c r="E135" s="180">
        <v>27</v>
      </c>
      <c r="F135" s="180">
        <v>21</v>
      </c>
      <c r="G135" s="181">
        <v>48</v>
      </c>
    </row>
    <row r="136" spans="1:7" s="58" customFormat="1" ht="12.6" customHeight="1" x14ac:dyDescent="0.2">
      <c r="A136" s="110"/>
      <c r="B136" s="122"/>
      <c r="C136" s="80" t="s">
        <v>90</v>
      </c>
      <c r="D136" s="81">
        <v>10</v>
      </c>
      <c r="E136" s="180">
        <v>40</v>
      </c>
      <c r="F136" s="180">
        <v>33</v>
      </c>
      <c r="G136" s="181">
        <v>73</v>
      </c>
    </row>
    <row r="137" spans="1:7" s="58" customFormat="1" ht="12.6" customHeight="1" x14ac:dyDescent="0.2">
      <c r="A137" s="110"/>
      <c r="B137" s="122"/>
      <c r="C137" s="80" t="s">
        <v>91</v>
      </c>
      <c r="D137" s="81">
        <v>4</v>
      </c>
      <c r="E137" s="180">
        <v>15</v>
      </c>
      <c r="F137" s="180">
        <v>12</v>
      </c>
      <c r="G137" s="181">
        <v>27</v>
      </c>
    </row>
    <row r="138" spans="1:7" s="58" customFormat="1" ht="12.6" customHeight="1" x14ac:dyDescent="0.25">
      <c r="A138" s="110"/>
      <c r="B138" s="121"/>
      <c r="C138" s="89" t="s">
        <v>9</v>
      </c>
      <c r="D138" s="88">
        <f>SUM(D134:D137)</f>
        <v>26</v>
      </c>
      <c r="E138" s="182">
        <v>119</v>
      </c>
      <c r="F138" s="182">
        <v>102</v>
      </c>
      <c r="G138" s="183">
        <v>221</v>
      </c>
    </row>
    <row r="139" spans="1:7" s="58" customFormat="1" ht="12.6" customHeight="1" x14ac:dyDescent="0.2">
      <c r="A139" s="110"/>
      <c r="B139" s="123" t="s">
        <v>92</v>
      </c>
      <c r="C139" s="80" t="s">
        <v>93</v>
      </c>
      <c r="D139" s="81">
        <v>1</v>
      </c>
      <c r="E139" s="180">
        <v>26</v>
      </c>
      <c r="F139" s="180">
        <v>13</v>
      </c>
      <c r="G139" s="181">
        <v>39</v>
      </c>
    </row>
    <row r="140" spans="1:7" s="58" customFormat="1" ht="12.6" customHeight="1" x14ac:dyDescent="0.25">
      <c r="A140" s="110"/>
      <c r="B140" s="124"/>
      <c r="C140" s="89" t="s">
        <v>9</v>
      </c>
      <c r="D140" s="88">
        <f>SUM(D139)</f>
        <v>1</v>
      </c>
      <c r="E140" s="182">
        <v>26</v>
      </c>
      <c r="F140" s="182">
        <v>13</v>
      </c>
      <c r="G140" s="183">
        <v>39</v>
      </c>
    </row>
    <row r="141" spans="1:7" s="58" customFormat="1" ht="12.6" customHeight="1" x14ac:dyDescent="0.2">
      <c r="A141" s="110"/>
      <c r="B141" s="123" t="s">
        <v>39</v>
      </c>
      <c r="C141" s="80" t="s">
        <v>121</v>
      </c>
      <c r="D141" s="81">
        <v>1</v>
      </c>
      <c r="E141" s="180">
        <v>4</v>
      </c>
      <c r="F141" s="180">
        <v>2</v>
      </c>
      <c r="G141" s="181">
        <v>6</v>
      </c>
    </row>
    <row r="142" spans="1:7" s="58" customFormat="1" ht="12.6" customHeight="1" x14ac:dyDescent="0.2">
      <c r="A142" s="110"/>
      <c r="B142" s="148"/>
      <c r="C142" s="80" t="s">
        <v>122</v>
      </c>
      <c r="D142" s="81">
        <v>1</v>
      </c>
      <c r="E142" s="180">
        <v>8</v>
      </c>
      <c r="F142" s="180">
        <v>10</v>
      </c>
      <c r="G142" s="181">
        <v>18</v>
      </c>
    </row>
    <row r="143" spans="1:7" s="58" customFormat="1" ht="12.6" customHeight="1" x14ac:dyDescent="0.2">
      <c r="A143" s="110"/>
      <c r="B143" s="148"/>
      <c r="C143" s="80" t="s">
        <v>123</v>
      </c>
      <c r="D143" s="81">
        <v>1</v>
      </c>
      <c r="E143" s="180">
        <v>1</v>
      </c>
      <c r="F143" s="180">
        <v>4</v>
      </c>
      <c r="G143" s="181">
        <v>5</v>
      </c>
    </row>
    <row r="144" spans="1:7" s="58" customFormat="1" ht="12.6" customHeight="1" x14ac:dyDescent="0.25">
      <c r="A144" s="110"/>
      <c r="B144" s="124"/>
      <c r="C144" s="91" t="s">
        <v>9</v>
      </c>
      <c r="D144" s="92">
        <f>SUM(D141:D143)</f>
        <v>3</v>
      </c>
      <c r="E144" s="186">
        <v>13</v>
      </c>
      <c r="F144" s="186">
        <v>16</v>
      </c>
      <c r="G144" s="187">
        <v>29</v>
      </c>
    </row>
    <row r="145" spans="1:7" s="58" customFormat="1" ht="12.6" customHeight="1" x14ac:dyDescent="0.25">
      <c r="A145" s="110"/>
      <c r="B145" s="112" t="s">
        <v>9</v>
      </c>
      <c r="C145" s="113"/>
      <c r="D145" s="94">
        <f>D144+D140+D138</f>
        <v>30</v>
      </c>
      <c r="E145" s="188">
        <v>158</v>
      </c>
      <c r="F145" s="188">
        <v>131</v>
      </c>
      <c r="G145" s="183">
        <v>289</v>
      </c>
    </row>
    <row r="146" spans="1:7" s="58" customFormat="1" ht="12.6" customHeight="1" x14ac:dyDescent="0.2">
      <c r="A146" s="109" t="s">
        <v>125</v>
      </c>
      <c r="B146" s="109" t="s">
        <v>39</v>
      </c>
      <c r="C146" s="80" t="s">
        <v>126</v>
      </c>
      <c r="D146" s="81">
        <v>1</v>
      </c>
      <c r="E146" s="180">
        <v>4</v>
      </c>
      <c r="F146" s="180">
        <v>6</v>
      </c>
      <c r="G146" s="181">
        <v>10</v>
      </c>
    </row>
    <row r="147" spans="1:7" s="58" customFormat="1" ht="12.6" customHeight="1" x14ac:dyDescent="0.25">
      <c r="A147" s="110"/>
      <c r="B147" s="111"/>
      <c r="C147" s="91" t="s">
        <v>9</v>
      </c>
      <c r="D147" s="92">
        <f>SUM(D146)</f>
        <v>1</v>
      </c>
      <c r="E147" s="186">
        <v>4</v>
      </c>
      <c r="F147" s="186">
        <v>6</v>
      </c>
      <c r="G147" s="187">
        <v>10</v>
      </c>
    </row>
    <row r="148" spans="1:7" s="58" customFormat="1" ht="12.6" customHeight="1" x14ac:dyDescent="0.25">
      <c r="A148" s="111"/>
      <c r="B148" s="112" t="s">
        <v>9</v>
      </c>
      <c r="C148" s="113"/>
      <c r="D148" s="94">
        <f>SUM(D147)</f>
        <v>1</v>
      </c>
      <c r="E148" s="188">
        <v>4</v>
      </c>
      <c r="F148" s="188">
        <v>6</v>
      </c>
      <c r="G148" s="183">
        <v>10</v>
      </c>
    </row>
    <row r="149" spans="1:7" s="58" customFormat="1" ht="12.6" customHeight="1" x14ac:dyDescent="0.2">
      <c r="A149" s="110" t="s">
        <v>128</v>
      </c>
      <c r="B149" s="109" t="s">
        <v>39</v>
      </c>
      <c r="C149" s="80" t="s">
        <v>127</v>
      </c>
      <c r="D149" s="81">
        <v>2</v>
      </c>
      <c r="E149" s="180">
        <v>35</v>
      </c>
      <c r="F149" s="180">
        <v>9</v>
      </c>
      <c r="G149" s="181">
        <v>44</v>
      </c>
    </row>
    <row r="150" spans="1:7" s="58" customFormat="1" ht="12.6" customHeight="1" x14ac:dyDescent="0.25">
      <c r="A150" s="110"/>
      <c r="B150" s="111"/>
      <c r="C150" s="91" t="s">
        <v>9</v>
      </c>
      <c r="D150" s="92">
        <f>SUM(D149)</f>
        <v>2</v>
      </c>
      <c r="E150" s="186">
        <v>35</v>
      </c>
      <c r="F150" s="186">
        <v>9</v>
      </c>
      <c r="G150" s="187">
        <v>44</v>
      </c>
    </row>
    <row r="151" spans="1:7" s="58" customFormat="1" ht="12.6" customHeight="1" x14ac:dyDescent="0.25">
      <c r="A151" s="110"/>
      <c r="B151" s="112" t="s">
        <v>9</v>
      </c>
      <c r="C151" s="113"/>
      <c r="D151" s="94">
        <f>SUM(D150)</f>
        <v>2</v>
      </c>
      <c r="E151" s="188">
        <v>35</v>
      </c>
      <c r="F151" s="188">
        <v>9</v>
      </c>
      <c r="G151" s="183">
        <v>44</v>
      </c>
    </row>
    <row r="152" spans="1:7" s="58" customFormat="1" ht="12.6" customHeight="1" x14ac:dyDescent="0.2">
      <c r="A152" s="128"/>
      <c r="B152" s="131" t="s">
        <v>94</v>
      </c>
      <c r="C152" s="80" t="s">
        <v>95</v>
      </c>
      <c r="D152" s="81">
        <v>1</v>
      </c>
      <c r="E152" s="180">
        <v>0</v>
      </c>
      <c r="F152" s="180">
        <v>4</v>
      </c>
      <c r="G152" s="181">
        <v>4</v>
      </c>
    </row>
    <row r="153" spans="1:7" s="58" customFormat="1" ht="12.6" customHeight="1" x14ac:dyDescent="0.2">
      <c r="A153" s="129"/>
      <c r="B153" s="132"/>
      <c r="C153" s="80" t="s">
        <v>96</v>
      </c>
      <c r="D153" s="81">
        <v>2</v>
      </c>
      <c r="E153" s="180">
        <v>10</v>
      </c>
      <c r="F153" s="180">
        <v>3</v>
      </c>
      <c r="G153" s="181">
        <v>13</v>
      </c>
    </row>
    <row r="154" spans="1:7" s="58" customFormat="1" ht="12.6" customHeight="1" x14ac:dyDescent="0.2">
      <c r="A154" s="129"/>
      <c r="B154" s="132"/>
      <c r="C154" s="80" t="s">
        <v>97</v>
      </c>
      <c r="D154" s="81">
        <v>1</v>
      </c>
      <c r="E154" s="180">
        <v>1</v>
      </c>
      <c r="F154" s="180">
        <v>3</v>
      </c>
      <c r="G154" s="181">
        <v>4</v>
      </c>
    </row>
    <row r="155" spans="1:7" s="58" customFormat="1" ht="12.6" customHeight="1" x14ac:dyDescent="0.25">
      <c r="A155" s="129"/>
      <c r="B155" s="133"/>
      <c r="C155" s="91" t="s">
        <v>9</v>
      </c>
      <c r="D155" s="92">
        <f>SUM(D152:D154)</f>
        <v>4</v>
      </c>
      <c r="E155" s="186">
        <v>11</v>
      </c>
      <c r="F155" s="186">
        <v>10</v>
      </c>
      <c r="G155" s="187">
        <v>21</v>
      </c>
    </row>
    <row r="156" spans="1:7" s="58" customFormat="1" ht="12.6" customHeight="1" x14ac:dyDescent="0.25">
      <c r="A156" s="129"/>
      <c r="B156" s="112" t="s">
        <v>9</v>
      </c>
      <c r="C156" s="113"/>
      <c r="D156" s="94">
        <f>SUM(D155)</f>
        <v>4</v>
      </c>
      <c r="E156" s="188">
        <v>11</v>
      </c>
      <c r="F156" s="188">
        <v>10</v>
      </c>
      <c r="G156" s="183">
        <v>21</v>
      </c>
    </row>
    <row r="157" spans="1:7" s="58" customFormat="1" ht="12.6" customHeight="1" x14ac:dyDescent="0.2">
      <c r="A157" s="129"/>
      <c r="B157" s="134" t="s">
        <v>98</v>
      </c>
      <c r="C157" s="80" t="s">
        <v>99</v>
      </c>
      <c r="D157" s="81">
        <v>1</v>
      </c>
      <c r="E157" s="180">
        <v>9</v>
      </c>
      <c r="F157" s="180">
        <v>8</v>
      </c>
      <c r="G157" s="181">
        <v>17</v>
      </c>
    </row>
    <row r="158" spans="1:7" s="58" customFormat="1" ht="12.6" customHeight="1" x14ac:dyDescent="0.25">
      <c r="A158" s="129"/>
      <c r="B158" s="135"/>
      <c r="C158" s="91" t="s">
        <v>9</v>
      </c>
      <c r="D158" s="92">
        <f>SUM(D157)</f>
        <v>1</v>
      </c>
      <c r="E158" s="186">
        <v>9</v>
      </c>
      <c r="F158" s="186">
        <v>8</v>
      </c>
      <c r="G158" s="187">
        <v>17</v>
      </c>
    </row>
    <row r="159" spans="1:7" s="58" customFormat="1" ht="12.6" customHeight="1" x14ac:dyDescent="0.25">
      <c r="A159" s="129"/>
      <c r="B159" s="112" t="s">
        <v>9</v>
      </c>
      <c r="C159" s="113"/>
      <c r="D159" s="94">
        <f>SUM(D158)</f>
        <v>1</v>
      </c>
      <c r="E159" s="188">
        <v>9</v>
      </c>
      <c r="F159" s="188">
        <v>8</v>
      </c>
      <c r="G159" s="183">
        <v>17</v>
      </c>
    </row>
    <row r="160" spans="1:7" s="58" customFormat="1" ht="12.6" customHeight="1" x14ac:dyDescent="0.2">
      <c r="A160" s="129"/>
      <c r="B160" s="131" t="s">
        <v>100</v>
      </c>
      <c r="C160" s="80" t="s">
        <v>101</v>
      </c>
      <c r="D160" s="81">
        <v>1</v>
      </c>
      <c r="E160" s="180">
        <v>8</v>
      </c>
      <c r="F160" s="180">
        <v>2</v>
      </c>
      <c r="G160" s="181">
        <v>10</v>
      </c>
    </row>
    <row r="161" spans="1:7" s="58" customFormat="1" ht="12.6" customHeight="1" x14ac:dyDescent="0.2">
      <c r="A161" s="129"/>
      <c r="B161" s="132"/>
      <c r="C161" s="80" t="s">
        <v>102</v>
      </c>
      <c r="D161" s="81">
        <v>2</v>
      </c>
      <c r="E161" s="180">
        <v>13</v>
      </c>
      <c r="F161" s="180">
        <v>8</v>
      </c>
      <c r="G161" s="181">
        <v>21</v>
      </c>
    </row>
    <row r="162" spans="1:7" s="58" customFormat="1" ht="12.6" customHeight="1" x14ac:dyDescent="0.2">
      <c r="A162" s="129"/>
      <c r="B162" s="132"/>
      <c r="C162" s="80" t="s">
        <v>194</v>
      </c>
      <c r="D162" s="81">
        <v>1</v>
      </c>
      <c r="E162" s="180">
        <v>7</v>
      </c>
      <c r="F162" s="180">
        <v>4</v>
      </c>
      <c r="G162" s="181">
        <v>11</v>
      </c>
    </row>
    <row r="163" spans="1:7" s="58" customFormat="1" ht="12.6" customHeight="1" x14ac:dyDescent="0.2">
      <c r="A163" s="129"/>
      <c r="B163" s="132"/>
      <c r="C163" s="80" t="s">
        <v>124</v>
      </c>
      <c r="D163" s="81">
        <v>1</v>
      </c>
      <c r="E163" s="180">
        <v>3</v>
      </c>
      <c r="F163" s="180">
        <v>0</v>
      </c>
      <c r="G163" s="181">
        <v>3</v>
      </c>
    </row>
    <row r="164" spans="1:7" s="58" customFormat="1" ht="12.6" customHeight="1" x14ac:dyDescent="0.25">
      <c r="A164" s="129"/>
      <c r="B164" s="133"/>
      <c r="C164" s="91" t="s">
        <v>9</v>
      </c>
      <c r="D164" s="92">
        <f>SUM(D160:D163)</f>
        <v>5</v>
      </c>
      <c r="E164" s="186">
        <v>31</v>
      </c>
      <c r="F164" s="186">
        <v>14</v>
      </c>
      <c r="G164" s="187">
        <v>45</v>
      </c>
    </row>
    <row r="165" spans="1:7" s="58" customFormat="1" ht="12.6" customHeight="1" x14ac:dyDescent="0.25">
      <c r="A165" s="130"/>
      <c r="B165" s="112" t="s">
        <v>9</v>
      </c>
      <c r="C165" s="113"/>
      <c r="D165" s="94">
        <f>SUM(D164)</f>
        <v>5</v>
      </c>
      <c r="E165" s="188">
        <v>31</v>
      </c>
      <c r="F165" s="188">
        <v>14</v>
      </c>
      <c r="G165" s="191">
        <v>45</v>
      </c>
    </row>
    <row r="166" spans="1:7" s="58" customFormat="1" ht="12.6" customHeight="1" x14ac:dyDescent="0.2">
      <c r="A166" s="7"/>
      <c r="B166" s="7"/>
      <c r="C166" s="7"/>
      <c r="D166" s="8"/>
      <c r="E166" s="192"/>
      <c r="F166" s="192"/>
      <c r="G166" s="192"/>
    </row>
    <row r="167" spans="1:7" s="58" customFormat="1" ht="12.6" customHeight="1" x14ac:dyDescent="0.25">
      <c r="A167" s="125" t="s">
        <v>103</v>
      </c>
      <c r="B167" s="126"/>
      <c r="C167" s="127"/>
      <c r="D167" s="86">
        <f>D165+D159+D156+D151+D148+D145+D133+D112+D103+D80+D61</f>
        <v>264</v>
      </c>
      <c r="E167" s="108">
        <v>2108</v>
      </c>
      <c r="F167" s="108">
        <v>1160</v>
      </c>
      <c r="G167" s="108">
        <v>3268</v>
      </c>
    </row>
    <row r="168" spans="1:7" ht="12.6" customHeight="1" x14ac:dyDescent="0.25"/>
    <row r="169" spans="1:7" ht="12.6" customHeight="1" x14ac:dyDescent="0.25">
      <c r="A169" s="60" t="s">
        <v>192</v>
      </c>
    </row>
    <row r="170" spans="1:7" ht="12.6" customHeight="1" x14ac:dyDescent="0.25"/>
    <row r="171" spans="1:7" ht="12.6" customHeight="1" x14ac:dyDescent="0.25"/>
    <row r="172" spans="1:7" ht="12.6" customHeight="1" x14ac:dyDescent="0.25"/>
    <row r="173" spans="1:7" ht="12.6" customHeight="1" x14ac:dyDescent="0.25"/>
    <row r="174" spans="1:7" ht="12.6" customHeight="1" x14ac:dyDescent="0.25"/>
  </sheetData>
  <mergeCells count="60">
    <mergeCell ref="B127:B129"/>
    <mergeCell ref="B130:B132"/>
    <mergeCell ref="B133:C133"/>
    <mergeCell ref="A134:A145"/>
    <mergeCell ref="B134:B138"/>
    <mergeCell ref="B139:B140"/>
    <mergeCell ref="B141:B144"/>
    <mergeCell ref="B145:C145"/>
    <mergeCell ref="A113:A133"/>
    <mergeCell ref="B113:B115"/>
    <mergeCell ref="B116:B121"/>
    <mergeCell ref="B122:B126"/>
    <mergeCell ref="A62:A80"/>
    <mergeCell ref="B62:B68"/>
    <mergeCell ref="B69:B70"/>
    <mergeCell ref="B71:B72"/>
    <mergeCell ref="B73:B74"/>
    <mergeCell ref="B75:B79"/>
    <mergeCell ref="B80:C80"/>
    <mergeCell ref="A8:A61"/>
    <mergeCell ref="B40:B48"/>
    <mergeCell ref="B49:B58"/>
    <mergeCell ref="B59:B60"/>
    <mergeCell ref="B61:C61"/>
    <mergeCell ref="B8:B22"/>
    <mergeCell ref="B27:B33"/>
    <mergeCell ref="B23:B26"/>
    <mergeCell ref="B34:B39"/>
    <mergeCell ref="B165:C165"/>
    <mergeCell ref="A167:C167"/>
    <mergeCell ref="A152:A165"/>
    <mergeCell ref="B152:B155"/>
    <mergeCell ref="B156:C156"/>
    <mergeCell ref="B157:B158"/>
    <mergeCell ref="B159:C159"/>
    <mergeCell ref="B160:B164"/>
    <mergeCell ref="A104:A112"/>
    <mergeCell ref="B104:B106"/>
    <mergeCell ref="B107:B108"/>
    <mergeCell ref="B109:B111"/>
    <mergeCell ref="B112:C112"/>
    <mergeCell ref="A81:A103"/>
    <mergeCell ref="B81:B87"/>
    <mergeCell ref="B88:B89"/>
    <mergeCell ref="B90:B91"/>
    <mergeCell ref="B92:B97"/>
    <mergeCell ref="B98:B100"/>
    <mergeCell ref="B101:B102"/>
    <mergeCell ref="B103:C103"/>
    <mergeCell ref="A6:A7"/>
    <mergeCell ref="B6:B7"/>
    <mergeCell ref="C6:C7"/>
    <mergeCell ref="D6:D7"/>
    <mergeCell ref="E6:G6"/>
    <mergeCell ref="A146:A148"/>
    <mergeCell ref="B146:B147"/>
    <mergeCell ref="B148:C148"/>
    <mergeCell ref="A149:A151"/>
    <mergeCell ref="B149:B150"/>
    <mergeCell ref="B151:C15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7EFBF-7895-43AF-8EE3-0D906FF3F0AA}">
  <dimension ref="A1:H72"/>
  <sheetViews>
    <sheetView showGridLines="0" workbookViewId="0"/>
  </sheetViews>
  <sheetFormatPr defaultColWidth="11.5703125" defaultRowHeight="12" x14ac:dyDescent="0.2"/>
  <cols>
    <col min="1" max="1" width="30.7109375" style="41" customWidth="1"/>
    <col min="2" max="2" width="20.7109375" style="41" customWidth="1"/>
    <col min="3" max="3" width="36.42578125" style="41" customWidth="1"/>
    <col min="4" max="6" width="11.7109375" style="53" customWidth="1"/>
    <col min="7" max="7" width="11.7109375" style="41" customWidth="1"/>
    <col min="8" max="16384" width="11.5703125" style="41"/>
  </cols>
  <sheetData>
    <row r="1" spans="1:8" s="21" customFormat="1" ht="19.5" x14ac:dyDescent="0.2">
      <c r="A1" s="20" t="s">
        <v>0</v>
      </c>
      <c r="D1" s="22"/>
      <c r="E1" s="22"/>
      <c r="F1" s="22"/>
      <c r="G1" s="22"/>
    </row>
    <row r="2" spans="1:8" s="21" customFormat="1" ht="12.6" customHeight="1" x14ac:dyDescent="0.25">
      <c r="A2" s="23"/>
      <c r="D2" s="22"/>
      <c r="E2" s="22"/>
      <c r="F2" s="22"/>
      <c r="G2" s="22"/>
    </row>
    <row r="3" spans="1:8" s="63" customFormat="1" ht="12.6" customHeight="1" x14ac:dyDescent="0.2">
      <c r="A3" s="61" t="s">
        <v>191</v>
      </c>
      <c r="B3" s="62"/>
      <c r="E3" s="62"/>
      <c r="F3" s="62"/>
    </row>
    <row r="4" spans="1:8" s="63" customFormat="1" ht="12.6" customHeight="1" x14ac:dyDescent="0.2">
      <c r="A4" s="61" t="s">
        <v>129</v>
      </c>
      <c r="B4" s="62"/>
      <c r="E4" s="62"/>
      <c r="F4" s="62"/>
    </row>
    <row r="5" spans="1:8" s="21" customFormat="1" ht="12.6" customHeight="1" x14ac:dyDescent="0.2">
      <c r="A5" s="24"/>
      <c r="B5" s="22"/>
      <c r="C5" s="25"/>
      <c r="D5" s="25"/>
      <c r="E5" s="22"/>
      <c r="F5" s="22"/>
      <c r="G5" s="25"/>
    </row>
    <row r="6" spans="1:8" s="21" customFormat="1" ht="12.6" customHeight="1" x14ac:dyDescent="0.2">
      <c r="A6" s="26"/>
      <c r="B6" s="27"/>
      <c r="C6" s="25"/>
      <c r="D6" s="25"/>
      <c r="E6" s="27"/>
      <c r="F6" s="27"/>
      <c r="G6" s="25"/>
    </row>
    <row r="7" spans="1:8" s="21" customFormat="1" ht="12.6" customHeight="1" x14ac:dyDescent="0.2">
      <c r="A7" s="149" t="s">
        <v>2</v>
      </c>
      <c r="B7" s="149" t="s">
        <v>147</v>
      </c>
      <c r="C7" s="149" t="s">
        <v>148</v>
      </c>
      <c r="D7" s="152" t="s">
        <v>5</v>
      </c>
      <c r="E7" s="154" t="s">
        <v>195</v>
      </c>
      <c r="F7" s="155"/>
      <c r="G7" s="156"/>
      <c r="H7" s="28"/>
    </row>
    <row r="8" spans="1:8" s="31" customFormat="1" ht="12.6" customHeight="1" x14ac:dyDescent="0.25">
      <c r="A8" s="151"/>
      <c r="B8" s="151"/>
      <c r="C8" s="151"/>
      <c r="D8" s="153"/>
      <c r="E8" s="29" t="s">
        <v>145</v>
      </c>
      <c r="F8" s="29" t="s">
        <v>146</v>
      </c>
      <c r="G8" s="29" t="s">
        <v>9</v>
      </c>
      <c r="H8" s="30"/>
    </row>
    <row r="9" spans="1:8" s="34" customFormat="1" ht="12.6" customHeight="1" x14ac:dyDescent="0.2">
      <c r="A9" s="149" t="s">
        <v>10</v>
      </c>
      <c r="B9" s="149" t="s">
        <v>149</v>
      </c>
      <c r="C9" s="32" t="s">
        <v>150</v>
      </c>
      <c r="D9" s="33">
        <v>0</v>
      </c>
      <c r="E9" s="33">
        <v>0</v>
      </c>
      <c r="F9" s="33">
        <v>0</v>
      </c>
      <c r="G9" s="36">
        <v>0</v>
      </c>
    </row>
    <row r="10" spans="1:8" s="34" customFormat="1" ht="12.6" customHeight="1" x14ac:dyDescent="0.2">
      <c r="A10" s="150"/>
      <c r="B10" s="150"/>
      <c r="C10" s="32" t="s">
        <v>151</v>
      </c>
      <c r="D10" s="33">
        <v>0</v>
      </c>
      <c r="E10" s="33">
        <v>0</v>
      </c>
      <c r="F10" s="33">
        <v>0</v>
      </c>
      <c r="G10" s="36">
        <v>0</v>
      </c>
    </row>
    <row r="11" spans="1:8" s="34" customFormat="1" ht="12.6" customHeight="1" x14ac:dyDescent="0.2">
      <c r="A11" s="150"/>
      <c r="B11" s="150"/>
      <c r="C11" s="32" t="s">
        <v>152</v>
      </c>
      <c r="D11" s="35">
        <v>0</v>
      </c>
      <c r="E11" s="35">
        <v>0</v>
      </c>
      <c r="F11" s="35">
        <v>0</v>
      </c>
      <c r="G11" s="36">
        <v>0</v>
      </c>
    </row>
    <row r="12" spans="1:8" s="34" customFormat="1" ht="12.6" customHeight="1" x14ac:dyDescent="0.2">
      <c r="A12" s="150"/>
      <c r="B12" s="150"/>
      <c r="C12" s="32" t="s">
        <v>153</v>
      </c>
      <c r="D12" s="35">
        <v>1</v>
      </c>
      <c r="E12" s="35">
        <v>1</v>
      </c>
      <c r="F12" s="35">
        <v>5</v>
      </c>
      <c r="G12" s="36">
        <v>6</v>
      </c>
    </row>
    <row r="13" spans="1:8" s="34" customFormat="1" ht="12.6" customHeight="1" x14ac:dyDescent="0.2">
      <c r="A13" s="150"/>
      <c r="B13" s="150"/>
      <c r="C13" s="32" t="s">
        <v>154</v>
      </c>
      <c r="D13" s="35">
        <v>0</v>
      </c>
      <c r="E13" s="35">
        <v>0</v>
      </c>
      <c r="F13" s="35">
        <v>0</v>
      </c>
      <c r="G13" s="36">
        <v>0</v>
      </c>
    </row>
    <row r="14" spans="1:8" s="34" customFormat="1" ht="12.6" customHeight="1" x14ac:dyDescent="0.2">
      <c r="A14" s="150"/>
      <c r="B14" s="150"/>
      <c r="C14" s="32" t="s">
        <v>155</v>
      </c>
      <c r="D14" s="35">
        <v>0</v>
      </c>
      <c r="E14" s="35">
        <v>0</v>
      </c>
      <c r="F14" s="35">
        <v>0</v>
      </c>
      <c r="G14" s="36">
        <v>0</v>
      </c>
    </row>
    <row r="15" spans="1:8" s="34" customFormat="1" ht="12.6" customHeight="1" x14ac:dyDescent="0.2">
      <c r="A15" s="150"/>
      <c r="B15" s="150"/>
      <c r="C15" s="32" t="s">
        <v>156</v>
      </c>
      <c r="D15" s="35">
        <v>0</v>
      </c>
      <c r="E15" s="35">
        <v>0</v>
      </c>
      <c r="F15" s="35">
        <v>0</v>
      </c>
      <c r="G15" s="36">
        <v>0</v>
      </c>
    </row>
    <row r="16" spans="1:8" s="34" customFormat="1" ht="12.6" customHeight="1" x14ac:dyDescent="0.2">
      <c r="A16" s="150"/>
      <c r="B16" s="151"/>
      <c r="C16" s="89" t="s">
        <v>9</v>
      </c>
      <c r="D16" s="88">
        <f>+D11+D12+D13+D14+D15</f>
        <v>1</v>
      </c>
      <c r="E16" s="88">
        <v>1</v>
      </c>
      <c r="F16" s="88">
        <v>5</v>
      </c>
      <c r="G16" s="87">
        <v>6</v>
      </c>
    </row>
    <row r="17" spans="1:7" s="34" customFormat="1" ht="12.6" customHeight="1" x14ac:dyDescent="0.2">
      <c r="A17" s="150"/>
      <c r="B17" s="149" t="s">
        <v>157</v>
      </c>
      <c r="C17" s="32" t="s">
        <v>158</v>
      </c>
      <c r="D17" s="37">
        <v>2</v>
      </c>
      <c r="E17" s="38">
        <v>14</v>
      </c>
      <c r="F17" s="38">
        <v>6</v>
      </c>
      <c r="G17" s="36">
        <v>20</v>
      </c>
    </row>
    <row r="18" spans="1:7" s="34" customFormat="1" ht="12.6" customHeight="1" x14ac:dyDescent="0.2">
      <c r="A18" s="150"/>
      <c r="B18" s="150"/>
      <c r="C18" s="32" t="s">
        <v>159</v>
      </c>
      <c r="D18" s="37">
        <v>0</v>
      </c>
      <c r="E18" s="38">
        <v>0</v>
      </c>
      <c r="F18" s="38">
        <v>0</v>
      </c>
      <c r="G18" s="36">
        <v>0</v>
      </c>
    </row>
    <row r="19" spans="1:7" s="34" customFormat="1" ht="12.6" customHeight="1" x14ac:dyDescent="0.2">
      <c r="A19" s="150"/>
      <c r="B19" s="150"/>
      <c r="C19" s="32" t="s">
        <v>160</v>
      </c>
      <c r="D19" s="37">
        <v>4</v>
      </c>
      <c r="E19" s="38">
        <v>23</v>
      </c>
      <c r="F19" s="38">
        <v>13</v>
      </c>
      <c r="G19" s="36">
        <v>36</v>
      </c>
    </row>
    <row r="20" spans="1:7" s="34" customFormat="1" ht="12.6" customHeight="1" x14ac:dyDescent="0.2">
      <c r="A20" s="150"/>
      <c r="B20" s="150"/>
      <c r="C20" s="32" t="s">
        <v>161</v>
      </c>
      <c r="D20" s="37">
        <v>38</v>
      </c>
      <c r="E20" s="38">
        <v>255</v>
      </c>
      <c r="F20" s="38">
        <v>95</v>
      </c>
      <c r="G20" s="36">
        <v>350</v>
      </c>
    </row>
    <row r="21" spans="1:7" s="34" customFormat="1" ht="12.6" customHeight="1" x14ac:dyDescent="0.2">
      <c r="A21" s="150"/>
      <c r="B21" s="151"/>
      <c r="C21" s="89" t="s">
        <v>9</v>
      </c>
      <c r="D21" s="88">
        <f>+D17+D18+D19+D20</f>
        <v>44</v>
      </c>
      <c r="E21" s="88">
        <v>292</v>
      </c>
      <c r="F21" s="88">
        <v>114</v>
      </c>
      <c r="G21" s="87">
        <v>406</v>
      </c>
    </row>
    <row r="22" spans="1:7" s="34" customFormat="1" ht="12.6" customHeight="1" x14ac:dyDescent="0.2">
      <c r="A22" s="150"/>
      <c r="B22" s="149" t="s">
        <v>162</v>
      </c>
      <c r="C22" s="32" t="s">
        <v>163</v>
      </c>
      <c r="D22" s="37">
        <v>146</v>
      </c>
      <c r="E22" s="38">
        <v>376</v>
      </c>
      <c r="F22" s="38">
        <v>181</v>
      </c>
      <c r="G22" s="36">
        <v>557</v>
      </c>
    </row>
    <row r="23" spans="1:7" s="34" customFormat="1" ht="12.6" customHeight="1" x14ac:dyDescent="0.2">
      <c r="A23" s="150"/>
      <c r="B23" s="151"/>
      <c r="C23" s="89" t="s">
        <v>9</v>
      </c>
      <c r="D23" s="88">
        <f>+D22</f>
        <v>146</v>
      </c>
      <c r="E23" s="88">
        <v>376</v>
      </c>
      <c r="F23" s="88">
        <v>181</v>
      </c>
      <c r="G23" s="87">
        <v>557</v>
      </c>
    </row>
    <row r="24" spans="1:7" s="34" customFormat="1" ht="12.6" customHeight="1" x14ac:dyDescent="0.2">
      <c r="A24" s="150"/>
      <c r="B24" s="149" t="s">
        <v>164</v>
      </c>
      <c r="C24" s="32" t="s">
        <v>165</v>
      </c>
      <c r="D24" s="37">
        <v>4</v>
      </c>
      <c r="E24" s="39">
        <v>64</v>
      </c>
      <c r="F24" s="39">
        <v>35</v>
      </c>
      <c r="G24" s="36">
        <v>99</v>
      </c>
    </row>
    <row r="25" spans="1:7" s="34" customFormat="1" ht="12.6" customHeight="1" x14ac:dyDescent="0.2">
      <c r="A25" s="150"/>
      <c r="B25" s="150"/>
      <c r="C25" s="32" t="s">
        <v>166</v>
      </c>
      <c r="D25" s="37">
        <v>6</v>
      </c>
      <c r="E25" s="39">
        <v>92</v>
      </c>
      <c r="F25" s="39">
        <v>47</v>
      </c>
      <c r="G25" s="36">
        <v>139</v>
      </c>
    </row>
    <row r="26" spans="1:7" s="34" customFormat="1" ht="12.6" customHeight="1" x14ac:dyDescent="0.2">
      <c r="A26" s="150"/>
      <c r="B26" s="150"/>
      <c r="C26" s="32" t="s">
        <v>167</v>
      </c>
      <c r="D26" s="37">
        <v>3</v>
      </c>
      <c r="E26" s="39">
        <v>56</v>
      </c>
      <c r="F26" s="39">
        <v>32</v>
      </c>
      <c r="G26" s="36">
        <v>88</v>
      </c>
    </row>
    <row r="27" spans="1:7" s="34" customFormat="1" ht="12.6" customHeight="1" x14ac:dyDescent="0.2">
      <c r="A27" s="151"/>
      <c r="B27" s="151"/>
      <c r="C27" s="91" t="s">
        <v>9</v>
      </c>
      <c r="D27" s="92">
        <f>+D24+D25+D26</f>
        <v>13</v>
      </c>
      <c r="E27" s="92">
        <v>212</v>
      </c>
      <c r="F27" s="92">
        <v>114</v>
      </c>
      <c r="G27" s="87">
        <v>326</v>
      </c>
    </row>
    <row r="28" spans="1:7" s="34" customFormat="1" ht="12.6" customHeight="1" x14ac:dyDescent="0.2">
      <c r="A28" s="157" t="s">
        <v>9</v>
      </c>
      <c r="B28" s="158"/>
      <c r="C28" s="159"/>
      <c r="D28" s="97">
        <f>+D27+D23+D21+D16</f>
        <v>204</v>
      </c>
      <c r="E28" s="97">
        <v>881</v>
      </c>
      <c r="F28" s="97">
        <v>414</v>
      </c>
      <c r="G28" s="96">
        <v>1295</v>
      </c>
    </row>
    <row r="29" spans="1:7" ht="12.6" customHeight="1" x14ac:dyDescent="0.2">
      <c r="A29" s="160" t="s">
        <v>59</v>
      </c>
      <c r="B29" s="160" t="s">
        <v>149</v>
      </c>
      <c r="C29" s="40" t="s">
        <v>150</v>
      </c>
      <c r="D29" s="37">
        <v>0</v>
      </c>
      <c r="E29" s="38">
        <v>0</v>
      </c>
      <c r="F29" s="38">
        <v>0</v>
      </c>
      <c r="G29" s="36">
        <v>0</v>
      </c>
    </row>
    <row r="30" spans="1:7" ht="12.6" customHeight="1" x14ac:dyDescent="0.2">
      <c r="A30" s="161"/>
      <c r="B30" s="161"/>
      <c r="C30" s="40" t="s">
        <v>151</v>
      </c>
      <c r="D30" s="37">
        <v>0</v>
      </c>
      <c r="E30" s="38">
        <v>0</v>
      </c>
      <c r="F30" s="38">
        <v>0</v>
      </c>
      <c r="G30" s="36">
        <v>0</v>
      </c>
    </row>
    <row r="31" spans="1:7" ht="12.6" customHeight="1" x14ac:dyDescent="0.2">
      <c r="A31" s="161"/>
      <c r="B31" s="161"/>
      <c r="C31" s="40" t="s">
        <v>154</v>
      </c>
      <c r="D31" s="37">
        <v>1</v>
      </c>
      <c r="E31" s="38">
        <v>4</v>
      </c>
      <c r="F31" s="38">
        <v>1</v>
      </c>
      <c r="G31" s="36">
        <v>5</v>
      </c>
    </row>
    <row r="32" spans="1:7" ht="12.6" customHeight="1" x14ac:dyDescent="0.2">
      <c r="A32" s="161"/>
      <c r="B32" s="162"/>
      <c r="C32" s="89" t="s">
        <v>9</v>
      </c>
      <c r="D32" s="88">
        <f>+D29+D30+D31</f>
        <v>1</v>
      </c>
      <c r="E32" s="88">
        <v>4</v>
      </c>
      <c r="F32" s="88">
        <v>1</v>
      </c>
      <c r="G32" s="87">
        <v>5</v>
      </c>
    </row>
    <row r="33" spans="1:7" ht="12.6" customHeight="1" x14ac:dyDescent="0.2">
      <c r="A33" s="161"/>
      <c r="B33" s="42" t="s">
        <v>168</v>
      </c>
      <c r="C33" s="40" t="s">
        <v>76</v>
      </c>
      <c r="D33" s="37">
        <v>2</v>
      </c>
      <c r="E33" s="38">
        <v>17</v>
      </c>
      <c r="F33" s="38">
        <v>2</v>
      </c>
      <c r="G33" s="36">
        <v>19</v>
      </c>
    </row>
    <row r="34" spans="1:7" ht="12.6" customHeight="1" x14ac:dyDescent="0.2">
      <c r="A34" s="161"/>
      <c r="B34" s="42"/>
      <c r="C34" s="89"/>
      <c r="D34" s="88">
        <f>+D33</f>
        <v>2</v>
      </c>
      <c r="E34" s="88">
        <v>17</v>
      </c>
      <c r="F34" s="88">
        <v>2</v>
      </c>
      <c r="G34" s="87">
        <v>19</v>
      </c>
    </row>
    <row r="35" spans="1:7" ht="12.6" customHeight="1" x14ac:dyDescent="0.2">
      <c r="A35" s="161"/>
      <c r="B35" s="160" t="s">
        <v>162</v>
      </c>
      <c r="C35" s="40" t="s">
        <v>169</v>
      </c>
      <c r="D35" s="37">
        <v>43</v>
      </c>
      <c r="E35" s="38">
        <v>111</v>
      </c>
      <c r="F35" s="38">
        <v>79</v>
      </c>
      <c r="G35" s="36">
        <v>190</v>
      </c>
    </row>
    <row r="36" spans="1:7" ht="12.6" customHeight="1" x14ac:dyDescent="0.2">
      <c r="A36" s="162"/>
      <c r="B36" s="162"/>
      <c r="C36" s="91" t="s">
        <v>9</v>
      </c>
      <c r="D36" s="92">
        <f>+D35</f>
        <v>43</v>
      </c>
      <c r="E36" s="92">
        <v>111</v>
      </c>
      <c r="F36" s="92">
        <v>79</v>
      </c>
      <c r="G36" s="87">
        <v>190</v>
      </c>
    </row>
    <row r="37" spans="1:7" ht="12.6" customHeight="1" x14ac:dyDescent="0.2">
      <c r="A37" s="157" t="s">
        <v>9</v>
      </c>
      <c r="B37" s="158"/>
      <c r="C37" s="159"/>
      <c r="D37" s="97">
        <f>+D36+D32+D34</f>
        <v>46</v>
      </c>
      <c r="E37" s="97">
        <v>132</v>
      </c>
      <c r="F37" s="97">
        <v>82</v>
      </c>
      <c r="G37" s="96">
        <v>214</v>
      </c>
    </row>
    <row r="38" spans="1:7" s="34" customFormat="1" ht="12.6" customHeight="1" x14ac:dyDescent="0.2">
      <c r="A38" s="149" t="s">
        <v>88</v>
      </c>
      <c r="B38" s="163" t="s">
        <v>149</v>
      </c>
      <c r="C38" s="32" t="s">
        <v>170</v>
      </c>
      <c r="D38" s="43">
        <v>3</v>
      </c>
      <c r="E38" s="44">
        <v>12</v>
      </c>
      <c r="F38" s="44">
        <v>8</v>
      </c>
      <c r="G38" s="36">
        <v>20</v>
      </c>
    </row>
    <row r="39" spans="1:7" s="34" customFormat="1" ht="12.6" customHeight="1" x14ac:dyDescent="0.2">
      <c r="A39" s="150"/>
      <c r="B39" s="163"/>
      <c r="C39" s="32" t="s">
        <v>171</v>
      </c>
      <c r="D39" s="43">
        <v>5</v>
      </c>
      <c r="E39" s="44">
        <v>21</v>
      </c>
      <c r="F39" s="44">
        <v>17</v>
      </c>
      <c r="G39" s="36">
        <v>38</v>
      </c>
    </row>
    <row r="40" spans="1:7" s="34" customFormat="1" ht="12.6" customHeight="1" x14ac:dyDescent="0.2">
      <c r="A40" s="150"/>
      <c r="B40" s="163"/>
      <c r="C40" s="32" t="s">
        <v>152</v>
      </c>
      <c r="D40" s="43">
        <v>14</v>
      </c>
      <c r="E40" s="44">
        <v>67</v>
      </c>
      <c r="F40" s="44">
        <v>49</v>
      </c>
      <c r="G40" s="36">
        <v>116</v>
      </c>
    </row>
    <row r="41" spans="1:7" s="34" customFormat="1" ht="12.6" customHeight="1" x14ac:dyDescent="0.2">
      <c r="A41" s="150"/>
      <c r="B41" s="163"/>
      <c r="C41" s="32" t="s">
        <v>172</v>
      </c>
      <c r="D41" s="43">
        <v>7</v>
      </c>
      <c r="E41" s="44">
        <v>26</v>
      </c>
      <c r="F41" s="44">
        <v>21</v>
      </c>
      <c r="G41" s="36">
        <v>47</v>
      </c>
    </row>
    <row r="42" spans="1:7" s="34" customFormat="1" ht="12.6" customHeight="1" x14ac:dyDescent="0.2">
      <c r="A42" s="150"/>
      <c r="B42" s="163"/>
      <c r="C42" s="32" t="s">
        <v>173</v>
      </c>
      <c r="D42" s="43">
        <v>3</v>
      </c>
      <c r="E42" s="44">
        <v>9</v>
      </c>
      <c r="F42" s="44">
        <v>5</v>
      </c>
      <c r="G42" s="36">
        <v>14</v>
      </c>
    </row>
    <row r="43" spans="1:7" s="34" customFormat="1" ht="12.6" customHeight="1" x14ac:dyDescent="0.2">
      <c r="A43" s="150"/>
      <c r="B43" s="163"/>
      <c r="C43" s="32" t="s">
        <v>155</v>
      </c>
      <c r="D43" s="43">
        <v>2</v>
      </c>
      <c r="E43" s="44">
        <v>8</v>
      </c>
      <c r="F43" s="45">
        <v>5</v>
      </c>
      <c r="G43" s="36">
        <v>13</v>
      </c>
    </row>
    <row r="44" spans="1:7" s="34" customFormat="1" ht="12.6" customHeight="1" x14ac:dyDescent="0.2">
      <c r="A44" s="150"/>
      <c r="B44" s="163"/>
      <c r="C44" s="89" t="s">
        <v>9</v>
      </c>
      <c r="D44" s="88">
        <f>+D38+D39+D40+D41+D42+D43</f>
        <v>34</v>
      </c>
      <c r="E44" s="88">
        <v>143</v>
      </c>
      <c r="F44" s="88">
        <v>105</v>
      </c>
      <c r="G44" s="87">
        <v>248</v>
      </c>
    </row>
    <row r="45" spans="1:7" ht="12.6" customHeight="1" x14ac:dyDescent="0.2">
      <c r="A45" s="150"/>
      <c r="B45" s="149" t="s">
        <v>174</v>
      </c>
      <c r="C45" s="32" t="s">
        <v>175</v>
      </c>
      <c r="D45" s="43">
        <v>0</v>
      </c>
      <c r="E45" s="38">
        <v>0</v>
      </c>
      <c r="F45" s="38">
        <v>0</v>
      </c>
      <c r="G45" s="36">
        <v>0</v>
      </c>
    </row>
    <row r="46" spans="1:7" ht="12.6" customHeight="1" x14ac:dyDescent="0.2">
      <c r="A46" s="150"/>
      <c r="B46" s="151"/>
      <c r="C46" s="89" t="s">
        <v>9</v>
      </c>
      <c r="D46" s="88">
        <v>1</v>
      </c>
      <c r="E46" s="88">
        <v>0</v>
      </c>
      <c r="F46" s="88">
        <v>0</v>
      </c>
      <c r="G46" s="87">
        <v>0</v>
      </c>
    </row>
    <row r="47" spans="1:7" ht="12.6" customHeight="1" x14ac:dyDescent="0.2">
      <c r="A47" s="150"/>
      <c r="B47" s="149" t="s">
        <v>176</v>
      </c>
      <c r="C47" s="32" t="s">
        <v>177</v>
      </c>
      <c r="D47" s="43">
        <v>6</v>
      </c>
      <c r="E47" s="38">
        <v>54</v>
      </c>
      <c r="F47" s="38">
        <v>45</v>
      </c>
      <c r="G47" s="36">
        <v>99</v>
      </c>
    </row>
    <row r="48" spans="1:7" ht="12.6" customHeight="1" x14ac:dyDescent="0.2">
      <c r="A48" s="150"/>
      <c r="B48" s="150"/>
      <c r="C48" s="32" t="s">
        <v>178</v>
      </c>
      <c r="D48" s="43">
        <v>0</v>
      </c>
      <c r="E48" s="38">
        <v>0</v>
      </c>
      <c r="F48" s="38">
        <v>0</v>
      </c>
      <c r="G48" s="36">
        <v>0</v>
      </c>
    </row>
    <row r="49" spans="1:7" ht="12.6" customHeight="1" x14ac:dyDescent="0.2">
      <c r="A49" s="150"/>
      <c r="B49" s="150"/>
      <c r="C49" s="32" t="s">
        <v>179</v>
      </c>
      <c r="D49" s="46">
        <v>3</v>
      </c>
      <c r="E49" s="47">
        <v>31</v>
      </c>
      <c r="F49" s="47">
        <v>19</v>
      </c>
      <c r="G49" s="36">
        <v>50</v>
      </c>
    </row>
    <row r="50" spans="1:7" ht="12.6" customHeight="1" x14ac:dyDescent="0.2">
      <c r="A50" s="150"/>
      <c r="B50" s="151"/>
      <c r="C50" s="89" t="s">
        <v>9</v>
      </c>
      <c r="D50" s="88">
        <f>+D47+D48</f>
        <v>6</v>
      </c>
      <c r="E50" s="88">
        <v>85</v>
      </c>
      <c r="F50" s="88">
        <v>64</v>
      </c>
      <c r="G50" s="87">
        <v>149</v>
      </c>
    </row>
    <row r="51" spans="1:7" ht="12.6" customHeight="1" x14ac:dyDescent="0.2">
      <c r="A51" s="150"/>
      <c r="B51" s="149" t="s">
        <v>180</v>
      </c>
      <c r="C51" s="32" t="s">
        <v>181</v>
      </c>
      <c r="D51" s="37">
        <v>56</v>
      </c>
      <c r="E51" s="38">
        <v>473</v>
      </c>
      <c r="F51" s="38">
        <v>254</v>
      </c>
      <c r="G51" s="36">
        <v>727</v>
      </c>
    </row>
    <row r="52" spans="1:7" ht="12.6" customHeight="1" x14ac:dyDescent="0.2">
      <c r="A52" s="150"/>
      <c r="B52" s="150"/>
      <c r="C52" s="32" t="s">
        <v>182</v>
      </c>
      <c r="D52" s="37">
        <v>15</v>
      </c>
      <c r="E52" s="38">
        <v>122</v>
      </c>
      <c r="F52" s="38">
        <v>72</v>
      </c>
      <c r="G52" s="36">
        <v>194</v>
      </c>
    </row>
    <row r="53" spans="1:7" ht="12.6" customHeight="1" x14ac:dyDescent="0.2">
      <c r="A53" s="150"/>
      <c r="B53" s="151"/>
      <c r="C53" s="89" t="s">
        <v>9</v>
      </c>
      <c r="D53" s="88">
        <f>+D51+D52</f>
        <v>71</v>
      </c>
      <c r="E53" s="88">
        <v>595</v>
      </c>
      <c r="F53" s="88">
        <v>326</v>
      </c>
      <c r="G53" s="87">
        <v>921</v>
      </c>
    </row>
    <row r="54" spans="1:7" ht="12.6" customHeight="1" x14ac:dyDescent="0.2">
      <c r="A54" s="150"/>
      <c r="B54" s="149" t="s">
        <v>183</v>
      </c>
      <c r="C54" s="32" t="s">
        <v>184</v>
      </c>
      <c r="D54" s="43">
        <v>4</v>
      </c>
      <c r="E54" s="38">
        <v>57</v>
      </c>
      <c r="F54" s="38">
        <v>29</v>
      </c>
      <c r="G54" s="36">
        <v>86</v>
      </c>
    </row>
    <row r="55" spans="1:7" ht="12.6" customHeight="1" x14ac:dyDescent="0.2">
      <c r="A55" s="151"/>
      <c r="B55" s="151"/>
      <c r="C55" s="91" t="s">
        <v>9</v>
      </c>
      <c r="D55" s="92">
        <v>1</v>
      </c>
      <c r="E55" s="92">
        <v>57</v>
      </c>
      <c r="F55" s="92">
        <v>29</v>
      </c>
      <c r="G55" s="87">
        <v>86</v>
      </c>
    </row>
    <row r="56" spans="1:7" ht="12.6" customHeight="1" x14ac:dyDescent="0.2">
      <c r="A56" s="157" t="s">
        <v>9</v>
      </c>
      <c r="B56" s="158"/>
      <c r="C56" s="159"/>
      <c r="D56" s="97">
        <f>+D53+D50+D44+D46</f>
        <v>112</v>
      </c>
      <c r="E56" s="97">
        <v>880</v>
      </c>
      <c r="F56" s="97">
        <v>524</v>
      </c>
      <c r="G56" s="96">
        <v>1404</v>
      </c>
    </row>
    <row r="57" spans="1:7" ht="12.6" customHeight="1" x14ac:dyDescent="0.2">
      <c r="A57" s="160" t="s">
        <v>71</v>
      </c>
      <c r="B57" s="160" t="s">
        <v>183</v>
      </c>
      <c r="C57" s="32" t="s">
        <v>185</v>
      </c>
      <c r="D57" s="37">
        <v>13</v>
      </c>
      <c r="E57" s="38">
        <v>106</v>
      </c>
      <c r="F57" s="38">
        <v>62</v>
      </c>
      <c r="G57" s="36">
        <v>168</v>
      </c>
    </row>
    <row r="58" spans="1:7" ht="12.6" customHeight="1" x14ac:dyDescent="0.2">
      <c r="A58" s="161"/>
      <c r="B58" s="161"/>
      <c r="C58" s="32" t="s">
        <v>186</v>
      </c>
      <c r="D58" s="37">
        <v>17</v>
      </c>
      <c r="E58" s="38">
        <v>154</v>
      </c>
      <c r="F58" s="38">
        <v>69</v>
      </c>
      <c r="G58" s="36">
        <v>223</v>
      </c>
    </row>
    <row r="59" spans="1:7" ht="12.6" customHeight="1" x14ac:dyDescent="0.2">
      <c r="A59" s="161"/>
      <c r="B59" s="162"/>
      <c r="C59" s="91" t="s">
        <v>9</v>
      </c>
      <c r="D59" s="92">
        <f>+D57+D58</f>
        <v>30</v>
      </c>
      <c r="E59" s="92">
        <v>260</v>
      </c>
      <c r="F59" s="92">
        <v>131</v>
      </c>
      <c r="G59" s="87">
        <v>391</v>
      </c>
    </row>
    <row r="60" spans="1:7" ht="12.6" customHeight="1" x14ac:dyDescent="0.2">
      <c r="A60" s="157" t="s">
        <v>9</v>
      </c>
      <c r="B60" s="158"/>
      <c r="C60" s="159"/>
      <c r="D60" s="97">
        <f>+D59</f>
        <v>30</v>
      </c>
      <c r="E60" s="97">
        <v>260</v>
      </c>
      <c r="F60" s="97">
        <v>184</v>
      </c>
      <c r="G60" s="96">
        <v>444</v>
      </c>
    </row>
    <row r="61" spans="1:7" ht="12.6" customHeight="1" x14ac:dyDescent="0.2">
      <c r="A61" s="160" t="s">
        <v>187</v>
      </c>
      <c r="B61" s="160" t="s">
        <v>188</v>
      </c>
      <c r="C61" s="40" t="s">
        <v>163</v>
      </c>
      <c r="D61" s="37">
        <v>8</v>
      </c>
      <c r="E61" s="38">
        <v>57</v>
      </c>
      <c r="F61" s="38">
        <v>27</v>
      </c>
      <c r="G61" s="36">
        <v>84</v>
      </c>
    </row>
    <row r="62" spans="1:7" ht="12.6" customHeight="1" x14ac:dyDescent="0.2">
      <c r="A62" s="161"/>
      <c r="B62" s="162"/>
      <c r="C62" s="89" t="s">
        <v>9</v>
      </c>
      <c r="D62" s="88">
        <f>+D61</f>
        <v>8</v>
      </c>
      <c r="E62" s="88">
        <v>57</v>
      </c>
      <c r="F62" s="88">
        <v>27</v>
      </c>
      <c r="G62" s="87">
        <v>84</v>
      </c>
    </row>
    <row r="63" spans="1:7" ht="12.6" customHeight="1" x14ac:dyDescent="0.2">
      <c r="A63" s="161"/>
      <c r="B63" s="160" t="s">
        <v>188</v>
      </c>
      <c r="C63" s="40" t="s">
        <v>189</v>
      </c>
      <c r="D63" s="37">
        <v>3</v>
      </c>
      <c r="E63" s="39">
        <v>29</v>
      </c>
      <c r="F63" s="39">
        <v>19</v>
      </c>
      <c r="G63" s="36">
        <v>48</v>
      </c>
    </row>
    <row r="64" spans="1:7" ht="12.6" customHeight="1" x14ac:dyDescent="0.2">
      <c r="A64" s="161"/>
      <c r="B64" s="162"/>
      <c r="C64" s="91" t="s">
        <v>9</v>
      </c>
      <c r="D64" s="92">
        <f>+D63</f>
        <v>3</v>
      </c>
      <c r="E64" s="92">
        <v>29</v>
      </c>
      <c r="F64" s="92">
        <v>19</v>
      </c>
      <c r="G64" s="87">
        <v>48</v>
      </c>
    </row>
    <row r="65" spans="1:7" ht="12.6" customHeight="1" x14ac:dyDescent="0.2">
      <c r="A65" s="157" t="s">
        <v>9</v>
      </c>
      <c r="B65" s="158"/>
      <c r="C65" s="159"/>
      <c r="D65" s="97">
        <f>+D62+D64</f>
        <v>11</v>
      </c>
      <c r="E65" s="97">
        <v>86</v>
      </c>
      <c r="F65" s="97">
        <v>46</v>
      </c>
      <c r="G65" s="100">
        <v>132</v>
      </c>
    </row>
    <row r="66" spans="1:7" s="48" customFormat="1" ht="12.6" customHeight="1" x14ac:dyDescent="0.2">
      <c r="D66" s="49"/>
      <c r="E66" s="49"/>
      <c r="F66" s="49"/>
      <c r="G66" s="49"/>
    </row>
    <row r="67" spans="1:7" s="50" customFormat="1" ht="12.6" customHeight="1" x14ac:dyDescent="0.25">
      <c r="A67" s="164" t="s">
        <v>190</v>
      </c>
      <c r="B67" s="165"/>
      <c r="C67" s="165"/>
      <c r="D67" s="98">
        <f>+D65+D56+D37+D28+D60</f>
        <v>403</v>
      </c>
      <c r="E67" s="98">
        <v>2239</v>
      </c>
      <c r="F67" s="98">
        <v>1250</v>
      </c>
      <c r="G67" s="99">
        <v>3489</v>
      </c>
    </row>
    <row r="68" spans="1:7" s="50" customFormat="1" ht="12.6" customHeight="1" x14ac:dyDescent="0.25"/>
    <row r="69" spans="1:7" ht="12.6" customHeight="1" x14ac:dyDescent="0.2">
      <c r="A69" s="60" t="s">
        <v>192</v>
      </c>
      <c r="C69" s="51"/>
      <c r="D69" s="52"/>
      <c r="G69" s="52"/>
    </row>
    <row r="70" spans="1:7" ht="12.6" customHeight="1" x14ac:dyDescent="0.2">
      <c r="D70" s="54"/>
      <c r="G70" s="53"/>
    </row>
    <row r="71" spans="1:7" x14ac:dyDescent="0.2">
      <c r="G71" s="53"/>
    </row>
    <row r="72" spans="1:7" x14ac:dyDescent="0.2">
      <c r="G72" s="53"/>
    </row>
  </sheetData>
  <mergeCells count="30">
    <mergeCell ref="A65:C65"/>
    <mergeCell ref="A67:C67"/>
    <mergeCell ref="A56:C56"/>
    <mergeCell ref="A57:A59"/>
    <mergeCell ref="B57:B59"/>
    <mergeCell ref="A60:C60"/>
    <mergeCell ref="A61:A64"/>
    <mergeCell ref="B61:B62"/>
    <mergeCell ref="B63:B64"/>
    <mergeCell ref="A38:A55"/>
    <mergeCell ref="B38:B44"/>
    <mergeCell ref="B45:B46"/>
    <mergeCell ref="B47:B50"/>
    <mergeCell ref="B51:B53"/>
    <mergeCell ref="B54:B55"/>
    <mergeCell ref="A28:C28"/>
    <mergeCell ref="A29:A36"/>
    <mergeCell ref="B29:B32"/>
    <mergeCell ref="B35:B36"/>
    <mergeCell ref="A37:C37"/>
    <mergeCell ref="A7:A8"/>
    <mergeCell ref="B7:B8"/>
    <mergeCell ref="C7:C8"/>
    <mergeCell ref="D7:D8"/>
    <mergeCell ref="E7:G7"/>
    <mergeCell ref="A9:A27"/>
    <mergeCell ref="B9:B16"/>
    <mergeCell ref="B17:B21"/>
    <mergeCell ref="B22:B23"/>
    <mergeCell ref="B24:B2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D7D8B-47CB-4043-9137-8A5EDCB42148}">
  <dimension ref="A1:G57"/>
  <sheetViews>
    <sheetView workbookViewId="0"/>
  </sheetViews>
  <sheetFormatPr defaultColWidth="9.140625" defaultRowHeight="15" x14ac:dyDescent="0.25"/>
  <cols>
    <col min="1" max="1" width="30.7109375" style="2" customWidth="1"/>
    <col min="2" max="2" width="50.85546875" style="2" bestFit="1" customWidth="1"/>
    <col min="3" max="3" width="62.5703125" style="2" bestFit="1" customWidth="1"/>
    <col min="4" max="7" width="12.7109375" style="2" customWidth="1"/>
    <col min="8" max="16384" width="9.140625" style="2"/>
  </cols>
  <sheetData>
    <row r="1" spans="1:7" ht="19.5" x14ac:dyDescent="0.25">
      <c r="A1" s="1" t="s">
        <v>196</v>
      </c>
      <c r="B1" s="1"/>
      <c r="C1" s="1"/>
      <c r="D1" s="1"/>
      <c r="E1" s="1"/>
      <c r="F1" s="1"/>
      <c r="G1" s="1"/>
    </row>
    <row r="2" spans="1:7" ht="12.6" customHeight="1" x14ac:dyDescent="0.25">
      <c r="A2" s="3"/>
      <c r="B2" s="12"/>
      <c r="C2" s="12"/>
      <c r="D2" s="13"/>
      <c r="E2" s="13"/>
      <c r="F2" s="13"/>
      <c r="G2" s="14"/>
    </row>
    <row r="3" spans="1:7" s="67" customFormat="1" ht="12.6" customHeight="1" x14ac:dyDescent="0.2">
      <c r="A3" s="6" t="s">
        <v>1</v>
      </c>
      <c r="B3" s="64"/>
      <c r="C3" s="64"/>
      <c r="D3" s="65"/>
      <c r="E3" s="65"/>
      <c r="F3" s="65"/>
      <c r="G3" s="66"/>
    </row>
    <row r="4" spans="1:7" s="67" customFormat="1" ht="12.6" customHeight="1" x14ac:dyDescent="0.2">
      <c r="A4" s="6" t="s">
        <v>129</v>
      </c>
      <c r="B4" s="64"/>
      <c r="C4" s="64"/>
      <c r="D4" s="65"/>
      <c r="E4" s="65"/>
      <c r="F4" s="65"/>
      <c r="G4" s="66"/>
    </row>
    <row r="5" spans="1:7" ht="12.6" customHeight="1" x14ac:dyDescent="0.25">
      <c r="A5" s="15"/>
      <c r="B5" s="12"/>
      <c r="C5" s="12"/>
      <c r="D5" s="13"/>
      <c r="E5" s="13"/>
      <c r="F5" s="13"/>
      <c r="G5" s="14"/>
    </row>
    <row r="6" spans="1:7" ht="12.6" customHeight="1" x14ac:dyDescent="0.25">
      <c r="A6" s="166" t="s">
        <v>2</v>
      </c>
      <c r="B6" s="166" t="s">
        <v>3</v>
      </c>
      <c r="C6" s="166" t="s">
        <v>4</v>
      </c>
      <c r="D6" s="171" t="s">
        <v>5</v>
      </c>
      <c r="E6" s="173" t="s">
        <v>6</v>
      </c>
      <c r="F6" s="174"/>
      <c r="G6" s="175"/>
    </row>
    <row r="7" spans="1:7" ht="12.6" customHeight="1" x14ac:dyDescent="0.25">
      <c r="A7" s="168"/>
      <c r="B7" s="168"/>
      <c r="C7" s="168"/>
      <c r="D7" s="172"/>
      <c r="E7" s="16" t="s">
        <v>7</v>
      </c>
      <c r="F7" s="16" t="s">
        <v>8</v>
      </c>
      <c r="G7" s="16" t="s">
        <v>9</v>
      </c>
    </row>
    <row r="8" spans="1:7" s="58" customFormat="1" ht="12.6" customHeight="1" x14ac:dyDescent="0.2">
      <c r="A8" s="166" t="s">
        <v>10</v>
      </c>
      <c r="B8" s="166" t="s">
        <v>130</v>
      </c>
      <c r="C8" s="72" t="s">
        <v>23</v>
      </c>
      <c r="D8" s="73">
        <v>2</v>
      </c>
      <c r="E8" s="73">
        <v>11</v>
      </c>
      <c r="F8" s="73">
        <v>6</v>
      </c>
      <c r="G8" s="59">
        <v>17</v>
      </c>
    </row>
    <row r="9" spans="1:7" s="58" customFormat="1" ht="12.6" customHeight="1" x14ac:dyDescent="0.2">
      <c r="A9" s="167"/>
      <c r="B9" s="167"/>
      <c r="C9" s="72" t="s">
        <v>24</v>
      </c>
      <c r="D9" s="73">
        <v>2</v>
      </c>
      <c r="E9" s="73">
        <v>11</v>
      </c>
      <c r="F9" s="73">
        <v>9</v>
      </c>
      <c r="G9" s="59">
        <v>20</v>
      </c>
    </row>
    <row r="10" spans="1:7" s="58" customFormat="1" ht="12.6" customHeight="1" x14ac:dyDescent="0.25">
      <c r="A10" s="167"/>
      <c r="B10" s="168"/>
      <c r="C10" s="101" t="s">
        <v>9</v>
      </c>
      <c r="D10" s="102">
        <f>SUM(D8:D9)</f>
        <v>4</v>
      </c>
      <c r="E10" s="102">
        <v>22</v>
      </c>
      <c r="F10" s="102">
        <v>15</v>
      </c>
      <c r="G10" s="87">
        <v>37</v>
      </c>
    </row>
    <row r="11" spans="1:7" s="58" customFormat="1" ht="12.6" customHeight="1" x14ac:dyDescent="0.2">
      <c r="A11" s="167"/>
      <c r="B11" s="167"/>
      <c r="C11" s="72" t="s">
        <v>44</v>
      </c>
      <c r="D11" s="73">
        <v>1</v>
      </c>
      <c r="E11" s="73">
        <v>5</v>
      </c>
      <c r="F11" s="73">
        <v>2</v>
      </c>
      <c r="G11" s="59">
        <v>7</v>
      </c>
    </row>
    <row r="12" spans="1:7" s="58" customFormat="1" ht="12.6" customHeight="1" x14ac:dyDescent="0.2">
      <c r="A12" s="167"/>
      <c r="B12" s="167"/>
      <c r="C12" s="72" t="s">
        <v>45</v>
      </c>
      <c r="D12" s="73">
        <v>1</v>
      </c>
      <c r="E12" s="73">
        <v>4</v>
      </c>
      <c r="F12" s="73">
        <v>2</v>
      </c>
      <c r="G12" s="59">
        <v>6</v>
      </c>
    </row>
    <row r="13" spans="1:7" s="58" customFormat="1" ht="12.6" customHeight="1" x14ac:dyDescent="0.25">
      <c r="A13" s="167"/>
      <c r="B13" s="168"/>
      <c r="C13" s="103" t="s">
        <v>9</v>
      </c>
      <c r="D13" s="104">
        <f>SUM(D11:D12)</f>
        <v>2</v>
      </c>
      <c r="E13" s="104">
        <v>9</v>
      </c>
      <c r="F13" s="104">
        <v>4</v>
      </c>
      <c r="G13" s="93">
        <v>13</v>
      </c>
    </row>
    <row r="14" spans="1:7" s="58" customFormat="1" ht="12.6" customHeight="1" x14ac:dyDescent="0.25">
      <c r="A14" s="176"/>
      <c r="B14" s="169" t="s">
        <v>9</v>
      </c>
      <c r="C14" s="170"/>
      <c r="D14" s="107">
        <f>D10+D13</f>
        <v>6</v>
      </c>
      <c r="E14" s="107">
        <v>31</v>
      </c>
      <c r="F14" s="107">
        <v>19</v>
      </c>
      <c r="G14" s="87">
        <v>50</v>
      </c>
    </row>
    <row r="15" spans="1:7" s="58" customFormat="1" ht="12.6" customHeight="1" x14ac:dyDescent="0.2">
      <c r="A15" s="166" t="s">
        <v>49</v>
      </c>
      <c r="B15" s="167"/>
      <c r="C15" s="105" t="s">
        <v>132</v>
      </c>
      <c r="D15" s="106">
        <v>1</v>
      </c>
      <c r="E15" s="106">
        <v>3</v>
      </c>
      <c r="F15" s="106">
        <v>1</v>
      </c>
      <c r="G15" s="59">
        <v>4</v>
      </c>
    </row>
    <row r="16" spans="1:7" s="58" customFormat="1" ht="12.6" customHeight="1" x14ac:dyDescent="0.25">
      <c r="A16" s="167"/>
      <c r="B16" s="167"/>
      <c r="C16" s="103" t="s">
        <v>9</v>
      </c>
      <c r="D16" s="104">
        <f>SUM(D15:D15)</f>
        <v>1</v>
      </c>
      <c r="E16" s="104">
        <v>3</v>
      </c>
      <c r="F16" s="104">
        <v>1</v>
      </c>
      <c r="G16" s="93">
        <v>4</v>
      </c>
    </row>
    <row r="17" spans="1:7" s="58" customFormat="1" ht="12.6" customHeight="1" x14ac:dyDescent="0.25">
      <c r="A17" s="168"/>
      <c r="B17" s="169" t="s">
        <v>9</v>
      </c>
      <c r="C17" s="170"/>
      <c r="D17" s="107">
        <f>SUM(D16)</f>
        <v>1</v>
      </c>
      <c r="E17" s="107">
        <v>3</v>
      </c>
      <c r="F17" s="107">
        <v>1</v>
      </c>
      <c r="G17" s="87">
        <v>4</v>
      </c>
    </row>
    <row r="18" spans="1:7" s="58" customFormat="1" ht="12.6" customHeight="1" x14ac:dyDescent="0.2">
      <c r="A18" s="166" t="s">
        <v>59</v>
      </c>
      <c r="B18" s="166"/>
      <c r="C18" s="72" t="s">
        <v>131</v>
      </c>
      <c r="D18" s="73">
        <v>1</v>
      </c>
      <c r="E18" s="73">
        <v>2</v>
      </c>
      <c r="F18" s="73">
        <v>3</v>
      </c>
      <c r="G18" s="59">
        <v>5</v>
      </c>
    </row>
    <row r="19" spans="1:7" s="58" customFormat="1" ht="12.6" customHeight="1" x14ac:dyDescent="0.25">
      <c r="A19" s="167"/>
      <c r="B19" s="167"/>
      <c r="C19" s="103" t="s">
        <v>9</v>
      </c>
      <c r="D19" s="104">
        <f>SUM(D18)</f>
        <v>1</v>
      </c>
      <c r="E19" s="104">
        <v>2</v>
      </c>
      <c r="F19" s="104">
        <v>3</v>
      </c>
      <c r="G19" s="93">
        <v>5</v>
      </c>
    </row>
    <row r="20" spans="1:7" s="58" customFormat="1" ht="12.6" customHeight="1" x14ac:dyDescent="0.25">
      <c r="A20" s="168"/>
      <c r="B20" s="169" t="s">
        <v>9</v>
      </c>
      <c r="C20" s="170"/>
      <c r="D20" s="107">
        <f>SUM(D19)</f>
        <v>1</v>
      </c>
      <c r="E20" s="107">
        <v>2</v>
      </c>
      <c r="F20" s="107">
        <v>3</v>
      </c>
      <c r="G20" s="87">
        <v>5</v>
      </c>
    </row>
    <row r="21" spans="1:7" s="58" customFormat="1" ht="12.6" customHeight="1" x14ac:dyDescent="0.2">
      <c r="A21" s="166" t="s">
        <v>71</v>
      </c>
      <c r="B21" s="166"/>
      <c r="C21" s="72" t="s">
        <v>136</v>
      </c>
      <c r="D21" s="73">
        <v>1</v>
      </c>
      <c r="E21" s="73">
        <v>9</v>
      </c>
      <c r="F21" s="73">
        <v>6</v>
      </c>
      <c r="G21" s="59">
        <v>15</v>
      </c>
    </row>
    <row r="22" spans="1:7" s="58" customFormat="1" ht="12.6" customHeight="1" x14ac:dyDescent="0.2">
      <c r="A22" s="167"/>
      <c r="B22" s="167"/>
      <c r="C22" s="72" t="s">
        <v>133</v>
      </c>
      <c r="D22" s="74">
        <v>2</v>
      </c>
      <c r="E22" s="74">
        <v>19</v>
      </c>
      <c r="F22" s="74">
        <v>11</v>
      </c>
      <c r="G22" s="59">
        <v>30</v>
      </c>
    </row>
    <row r="23" spans="1:7" s="58" customFormat="1" ht="12.6" customHeight="1" x14ac:dyDescent="0.25">
      <c r="A23" s="167"/>
      <c r="B23" s="167"/>
      <c r="C23" s="103" t="s">
        <v>9</v>
      </c>
      <c r="D23" s="104">
        <f>SUM(D21:D22)</f>
        <v>3</v>
      </c>
      <c r="E23" s="104">
        <v>28</v>
      </c>
      <c r="F23" s="104">
        <v>17</v>
      </c>
      <c r="G23" s="93">
        <v>45</v>
      </c>
    </row>
    <row r="24" spans="1:7" s="58" customFormat="1" ht="12.6" customHeight="1" x14ac:dyDescent="0.25">
      <c r="A24" s="168"/>
      <c r="B24" s="169" t="s">
        <v>9</v>
      </c>
      <c r="C24" s="170"/>
      <c r="D24" s="107">
        <f>SUM(D23)</f>
        <v>3</v>
      </c>
      <c r="E24" s="107">
        <v>28</v>
      </c>
      <c r="F24" s="107">
        <v>17</v>
      </c>
      <c r="G24" s="87">
        <v>45</v>
      </c>
    </row>
    <row r="25" spans="1:7" s="58" customFormat="1" ht="12.6" customHeight="1" x14ac:dyDescent="0.2">
      <c r="A25" s="166" t="s">
        <v>88</v>
      </c>
      <c r="B25" s="166" t="s">
        <v>50</v>
      </c>
      <c r="C25" s="75" t="s">
        <v>134</v>
      </c>
      <c r="D25" s="73">
        <v>1</v>
      </c>
      <c r="E25" s="73">
        <v>7</v>
      </c>
      <c r="F25" s="73">
        <v>3</v>
      </c>
      <c r="G25" s="59">
        <v>10</v>
      </c>
    </row>
    <row r="26" spans="1:7" s="58" customFormat="1" ht="12.6" customHeight="1" x14ac:dyDescent="0.2">
      <c r="A26" s="167"/>
      <c r="B26" s="167"/>
      <c r="C26" s="75" t="s">
        <v>135</v>
      </c>
      <c r="D26" s="73">
        <v>1</v>
      </c>
      <c r="E26" s="73">
        <v>4</v>
      </c>
      <c r="F26" s="73">
        <v>0</v>
      </c>
      <c r="G26" s="59">
        <v>4</v>
      </c>
    </row>
    <row r="27" spans="1:7" s="58" customFormat="1" ht="12.6" customHeight="1" x14ac:dyDescent="0.25">
      <c r="A27" s="167"/>
      <c r="B27" s="168"/>
      <c r="C27" s="103" t="s">
        <v>9</v>
      </c>
      <c r="D27" s="104">
        <f>SUM(D25:D26)</f>
        <v>2</v>
      </c>
      <c r="E27" s="104">
        <v>11</v>
      </c>
      <c r="F27" s="104">
        <v>3</v>
      </c>
      <c r="G27" s="93">
        <v>14</v>
      </c>
    </row>
    <row r="28" spans="1:7" s="58" customFormat="1" ht="12.6" customHeight="1" x14ac:dyDescent="0.25">
      <c r="A28" s="167"/>
      <c r="B28" s="169" t="s">
        <v>9</v>
      </c>
      <c r="C28" s="170"/>
      <c r="D28" s="107">
        <f>SUM(D27)</f>
        <v>2</v>
      </c>
      <c r="E28" s="107">
        <v>11</v>
      </c>
      <c r="F28" s="107">
        <v>3</v>
      </c>
      <c r="G28" s="87">
        <v>14</v>
      </c>
    </row>
    <row r="29" spans="1:7" s="58" customFormat="1" ht="12.6" customHeight="1" x14ac:dyDescent="0.2">
      <c r="A29" s="166" t="s">
        <v>193</v>
      </c>
      <c r="B29" s="123" t="s">
        <v>100</v>
      </c>
      <c r="C29" s="72" t="s">
        <v>137</v>
      </c>
      <c r="D29" s="73">
        <v>1</v>
      </c>
      <c r="E29" s="73">
        <v>8</v>
      </c>
      <c r="F29" s="73">
        <v>3</v>
      </c>
      <c r="G29" s="59">
        <v>11</v>
      </c>
    </row>
    <row r="30" spans="1:7" s="58" customFormat="1" ht="12.6" customHeight="1" x14ac:dyDescent="0.25">
      <c r="A30" s="167"/>
      <c r="B30" s="148"/>
      <c r="C30" s="103" t="s">
        <v>9</v>
      </c>
      <c r="D30" s="104">
        <f>SUM(D29)</f>
        <v>1</v>
      </c>
      <c r="E30" s="104">
        <v>8</v>
      </c>
      <c r="F30" s="104">
        <v>3</v>
      </c>
      <c r="G30" s="93">
        <v>11</v>
      </c>
    </row>
    <row r="31" spans="1:7" s="58" customFormat="1" ht="12.6" customHeight="1" x14ac:dyDescent="0.25">
      <c r="A31" s="168"/>
      <c r="B31" s="169" t="s">
        <v>9</v>
      </c>
      <c r="C31" s="170"/>
      <c r="D31" s="107">
        <f>SUM(D30)</f>
        <v>1</v>
      </c>
      <c r="E31" s="107">
        <v>8</v>
      </c>
      <c r="F31" s="107">
        <v>3</v>
      </c>
      <c r="G31" s="95">
        <v>11</v>
      </c>
    </row>
    <row r="32" spans="1:7" s="58" customFormat="1" ht="12.6" customHeight="1" x14ac:dyDescent="0.2">
      <c r="A32" s="76"/>
      <c r="B32" s="77"/>
      <c r="C32" s="77"/>
      <c r="D32" s="78"/>
      <c r="E32" s="78"/>
      <c r="F32" s="78"/>
      <c r="G32" s="79"/>
    </row>
    <row r="33" spans="1:7" s="58" customFormat="1" ht="12.6" customHeight="1" x14ac:dyDescent="0.25">
      <c r="A33" s="177" t="s">
        <v>103</v>
      </c>
      <c r="B33" s="178"/>
      <c r="C33" s="179"/>
      <c r="D33" s="17">
        <f>D31+D28+D24+D20+D17+D14</f>
        <v>14</v>
      </c>
      <c r="E33" s="17">
        <v>83</v>
      </c>
      <c r="F33" s="17">
        <v>46</v>
      </c>
      <c r="G33" s="18">
        <v>129</v>
      </c>
    </row>
    <row r="34" spans="1:7" s="58" customFormat="1" ht="12.6" customHeight="1" x14ac:dyDescent="0.25">
      <c r="A34" s="68"/>
      <c r="B34" s="69"/>
      <c r="C34" s="69"/>
      <c r="D34" s="70"/>
      <c r="E34" s="70"/>
      <c r="F34" s="70"/>
      <c r="G34" s="71"/>
    </row>
    <row r="35" spans="1:7" ht="12.6" customHeight="1" x14ac:dyDescent="0.25">
      <c r="A35" s="60" t="s">
        <v>192</v>
      </c>
    </row>
    <row r="36" spans="1:7" ht="12.6" customHeight="1" x14ac:dyDescent="0.25"/>
    <row r="37" spans="1:7" ht="12.6" customHeight="1" x14ac:dyDescent="0.25"/>
    <row r="38" spans="1:7" ht="12.6" customHeight="1" x14ac:dyDescent="0.25"/>
    <row r="39" spans="1:7" ht="12.6" customHeight="1" x14ac:dyDescent="0.25"/>
    <row r="40" spans="1:7" ht="12.6" customHeight="1" x14ac:dyDescent="0.25"/>
    <row r="41" spans="1:7" ht="12.6" customHeight="1" x14ac:dyDescent="0.25"/>
    <row r="42" spans="1:7" ht="12.6" customHeight="1" x14ac:dyDescent="0.25"/>
    <row r="43" spans="1:7" ht="12.6" customHeight="1" x14ac:dyDescent="0.25"/>
    <row r="44" spans="1:7" ht="12.6" customHeight="1" x14ac:dyDescent="0.25"/>
    <row r="45" spans="1:7" ht="12.6" customHeight="1" x14ac:dyDescent="0.25"/>
    <row r="46" spans="1:7" ht="12.6" customHeight="1" x14ac:dyDescent="0.25"/>
    <row r="47" spans="1:7" ht="12.6" customHeight="1" x14ac:dyDescent="0.25"/>
    <row r="48" spans="1:7" ht="12.6" customHeight="1" x14ac:dyDescent="0.25"/>
    <row r="49" ht="12.6" customHeight="1" x14ac:dyDescent="0.25"/>
    <row r="50" ht="12.6" customHeight="1" x14ac:dyDescent="0.25"/>
    <row r="51" ht="12.6" customHeight="1" x14ac:dyDescent="0.25"/>
    <row r="52" ht="12.6" customHeight="1" x14ac:dyDescent="0.25"/>
    <row r="53" ht="12.6" customHeight="1" x14ac:dyDescent="0.25"/>
    <row r="54" ht="12.6" customHeight="1" x14ac:dyDescent="0.25"/>
    <row r="55" ht="12.6" customHeight="1" x14ac:dyDescent="0.25"/>
    <row r="56" ht="12.6" customHeight="1" x14ac:dyDescent="0.25"/>
    <row r="57" ht="12.6" customHeight="1" x14ac:dyDescent="0.25"/>
  </sheetData>
  <mergeCells count="25">
    <mergeCell ref="B20:C20"/>
    <mergeCell ref="A15:A17"/>
    <mergeCell ref="A33:C33"/>
    <mergeCell ref="A25:A28"/>
    <mergeCell ref="B25:B27"/>
    <mergeCell ref="B28:C28"/>
    <mergeCell ref="A29:A31"/>
    <mergeCell ref="B29:B30"/>
    <mergeCell ref="B31:C31"/>
    <mergeCell ref="A21:A24"/>
    <mergeCell ref="B21:B23"/>
    <mergeCell ref="B24:C24"/>
    <mergeCell ref="D6:D7"/>
    <mergeCell ref="E6:G6"/>
    <mergeCell ref="B8:B10"/>
    <mergeCell ref="A6:A7"/>
    <mergeCell ref="B6:B7"/>
    <mergeCell ref="C6:C7"/>
    <mergeCell ref="A8:A14"/>
    <mergeCell ref="B11:B13"/>
    <mergeCell ref="B14:C14"/>
    <mergeCell ref="B15:B16"/>
    <mergeCell ref="B17:C17"/>
    <mergeCell ref="A18:A20"/>
    <mergeCell ref="B18:B1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11066EFF-5F6C-4992-AC31-CE1951E094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3273F7-1A00-44B9-8A4A-F56A60898C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72504E-CC01-475F-88FF-A1CF298A94A0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Idiomes UAB Campus</vt:lpstr>
      <vt:lpstr>Idiomers UAB BCN</vt:lpstr>
      <vt:lpstr>Idiomes UAB Campus Estiu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Gonzalez Molinero</dc:creator>
  <cp:lastModifiedBy>Alícia Alesan Alias</cp:lastModifiedBy>
  <dcterms:created xsi:type="dcterms:W3CDTF">2026-05-29T07:12:56Z</dcterms:created>
  <dcterms:modified xsi:type="dcterms:W3CDTF">2026-09-01T08:44:52Z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