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Nmines/Documentos compartidos/General/NÒMINES/TAULES RETRIBUTIVES/RETRIBUCIONS 2024/Publicació/"/>
    </mc:Choice>
  </mc:AlternateContent>
  <xr:revisionPtr revIDLastSave="5337" documentId="8_{C0F6304F-B991-4C7E-8ECD-7B31D52F3122}" xr6:coauthVersionLast="47" xr6:coauthVersionMax="47" xr10:uidLastSave="{A17D2A20-848D-434A-86E0-A9134EDCB113}"/>
  <bookViews>
    <workbookView xWindow="-120" yWindow="-120" windowWidth="29040" windowHeight="15720" tabRatio="586" xr2:uid="{00000000-000D-0000-FFFF-FFFF00000000}"/>
  </bookViews>
  <sheets>
    <sheet name="PDI" sheetId="35" r:id="rId1"/>
    <sheet name="CÀRRECS ACADÈMICS" sheetId="36" r:id="rId2"/>
    <sheet name="MÈRITS I TRAMS" sheetId="37" r:id="rId3"/>
    <sheet name="INVESTIGADORS" sheetId="39" r:id="rId4"/>
    <sheet name="PTGAS" sheetId="40" r:id="rId5"/>
    <sheet name="COTITZACIÓ SS PAS I PDI" sheetId="14" r:id="rId6"/>
  </sheets>
  <definedNames>
    <definedName name="_xlnm.Print_Area" localSheetId="1">'CÀRRECS ACADÈMICS'!$A$1:$G$12</definedName>
    <definedName name="_xlnm.Print_Area" localSheetId="5">'COTITZACIÓ SS PAS I PDI'!$A$2:$P$15</definedName>
    <definedName name="_xlnm.Print_Area" localSheetId="3">INVESTIGADORS!$A$2:$N$64</definedName>
    <definedName name="_xlnm.Print_Area" localSheetId="2">'MÈRITS I TRAMS'!$A$3:$K$25</definedName>
    <definedName name="_xlnm.Print_Area" localSheetId="0">PDI!$A$1:$W$37</definedName>
    <definedName name="_xlnm.Print_Area" localSheetId="4">PTGAS!$A$1:$O$334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9" l="1"/>
  <c r="I14" i="39"/>
  <c r="H14" i="39"/>
  <c r="I13" i="39"/>
  <c r="J13" i="39" s="1"/>
  <c r="H13" i="39"/>
  <c r="H134" i="39"/>
  <c r="I134" i="39" s="1"/>
  <c r="J55" i="35"/>
  <c r="K55" i="35"/>
  <c r="L55" i="35"/>
  <c r="G109" i="35"/>
  <c r="G110" i="35"/>
  <c r="G111" i="35"/>
  <c r="G112" i="35"/>
  <c r="G113" i="35"/>
  <c r="G114" i="35"/>
  <c r="G115" i="35"/>
  <c r="G116" i="35"/>
  <c r="G117" i="35"/>
  <c r="G118" i="35"/>
  <c r="G119" i="35"/>
  <c r="G120" i="35"/>
  <c r="G121" i="35"/>
  <c r="G122" i="35"/>
  <c r="G123" i="35"/>
  <c r="G124" i="35"/>
  <c r="G125" i="35"/>
  <c r="G126" i="35"/>
  <c r="G127" i="35"/>
  <c r="G128" i="35"/>
  <c r="G129" i="35"/>
  <c r="G130" i="35"/>
  <c r="G131" i="35"/>
  <c r="H109" i="35"/>
  <c r="H110" i="35"/>
  <c r="H111" i="35"/>
  <c r="H112" i="35"/>
  <c r="I112" i="35" s="1"/>
  <c r="H113" i="35"/>
  <c r="H114" i="35"/>
  <c r="H115" i="35"/>
  <c r="H116" i="35"/>
  <c r="H117" i="35"/>
  <c r="H118" i="35"/>
  <c r="H119" i="35"/>
  <c r="H120" i="35"/>
  <c r="H121" i="35"/>
  <c r="H122" i="35"/>
  <c r="H123" i="35"/>
  <c r="H124" i="35"/>
  <c r="I124" i="35" s="1"/>
  <c r="H125" i="35"/>
  <c r="H126" i="35"/>
  <c r="H127" i="35"/>
  <c r="H128" i="35"/>
  <c r="H129" i="35"/>
  <c r="H130" i="35"/>
  <c r="H131" i="35"/>
  <c r="I113" i="35"/>
  <c r="I114" i="35"/>
  <c r="I125" i="35"/>
  <c r="I126" i="35"/>
  <c r="Q70" i="35"/>
  <c r="Q71" i="35"/>
  <c r="Q72" i="35"/>
  <c r="Q73" i="35"/>
  <c r="Q74" i="35"/>
  <c r="Q75" i="35"/>
  <c r="Q76" i="35"/>
  <c r="Q77" i="35"/>
  <c r="Q78" i="35"/>
  <c r="Q79" i="35"/>
  <c r="Q80" i="35"/>
  <c r="I123" i="35" l="1"/>
  <c r="I111" i="35"/>
  <c r="I122" i="35"/>
  <c r="I110" i="35"/>
  <c r="I121" i="35"/>
  <c r="I109" i="35"/>
  <c r="I120" i="35"/>
  <c r="I131" i="35"/>
  <c r="I119" i="35"/>
  <c r="I130" i="35"/>
  <c r="I118" i="35"/>
  <c r="I129" i="35"/>
  <c r="I117" i="35"/>
  <c r="I128" i="35"/>
  <c r="I116" i="35"/>
  <c r="I127" i="35"/>
  <c r="I115" i="35"/>
  <c r="R74" i="35"/>
  <c r="S74" i="35" s="1"/>
  <c r="H121" i="39"/>
  <c r="I121" i="39" s="1"/>
  <c r="H122" i="39"/>
  <c r="I122" i="39" s="1"/>
  <c r="H123" i="39"/>
  <c r="I123" i="39" s="1"/>
  <c r="H124" i="39"/>
  <c r="I124" i="39" s="1"/>
  <c r="H125" i="39"/>
  <c r="I125" i="39" s="1"/>
  <c r="H126" i="39"/>
  <c r="I126" i="39" s="1"/>
  <c r="H127" i="39"/>
  <c r="I127" i="39" s="1"/>
  <c r="H128" i="39"/>
  <c r="I128" i="39"/>
  <c r="H129" i="39"/>
  <c r="I129" i="39" s="1"/>
  <c r="H130" i="39"/>
  <c r="I130" i="39" s="1"/>
  <c r="H131" i="39"/>
  <c r="I131" i="39" s="1"/>
  <c r="H132" i="39"/>
  <c r="I132" i="39" s="1"/>
  <c r="H133" i="39"/>
  <c r="I133" i="39" s="1"/>
  <c r="Q69" i="35"/>
  <c r="G97" i="35"/>
  <c r="G96" i="35"/>
  <c r="I96" i="35" s="1"/>
  <c r="G95" i="35"/>
  <c r="I95" i="35" s="1"/>
  <c r="G94" i="35"/>
  <c r="I94" i="35" s="1"/>
  <c r="G93" i="35"/>
  <c r="I93" i="35" s="1"/>
  <c r="G92" i="35"/>
  <c r="G91" i="35"/>
  <c r="G90" i="35"/>
  <c r="G89" i="35"/>
  <c r="G88" i="35"/>
  <c r="G87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3" i="35"/>
  <c r="G72" i="35"/>
  <c r="G70" i="35"/>
  <c r="G69" i="35"/>
  <c r="S69" i="35" l="1"/>
  <c r="I81" i="35"/>
  <c r="I69" i="35"/>
  <c r="I70" i="35"/>
  <c r="I72" i="35"/>
  <c r="J19" i="35"/>
  <c r="J18" i="35"/>
  <c r="J17" i="35"/>
  <c r="J16" i="35"/>
  <c r="J15" i="35"/>
  <c r="J14" i="35"/>
  <c r="J13" i="35"/>
  <c r="J12" i="35"/>
  <c r="J11" i="35"/>
  <c r="G164" i="35"/>
  <c r="H154" i="35"/>
  <c r="H153" i="35"/>
  <c r="H152" i="35"/>
  <c r="H151" i="35"/>
  <c r="H150" i="35"/>
  <c r="H149" i="35"/>
  <c r="H148" i="35"/>
  <c r="H147" i="35"/>
  <c r="H146" i="35"/>
  <c r="H145" i="35"/>
  <c r="H144" i="35"/>
  <c r="H143" i="35"/>
  <c r="H142" i="35"/>
  <c r="H141" i="35"/>
  <c r="H140" i="35"/>
  <c r="H108" i="35"/>
  <c r="R80" i="35"/>
  <c r="S80" i="35" s="1"/>
  <c r="R79" i="35"/>
  <c r="S79" i="35" s="1"/>
  <c r="R78" i="35"/>
  <c r="S78" i="35" s="1"/>
  <c r="R77" i="35"/>
  <c r="S77" i="35" s="1"/>
  <c r="R76" i="35"/>
  <c r="S76" i="35" s="1"/>
  <c r="R75" i="35"/>
  <c r="S75" i="35" s="1"/>
  <c r="R73" i="35"/>
  <c r="S73" i="35" s="1"/>
  <c r="R72" i="35"/>
  <c r="S72" i="35" s="1"/>
  <c r="R71" i="35"/>
  <c r="S71" i="35" s="1"/>
  <c r="R70" i="35"/>
  <c r="S70" i="35" s="1"/>
  <c r="R69" i="35"/>
  <c r="H92" i="35"/>
  <c r="I92" i="35" s="1"/>
  <c r="H91" i="35"/>
  <c r="I91" i="35" s="1"/>
  <c r="H90" i="35"/>
  <c r="I90" i="35" s="1"/>
  <c r="H89" i="35"/>
  <c r="I89" i="35" s="1"/>
  <c r="H88" i="35"/>
  <c r="I88" i="35" s="1"/>
  <c r="H87" i="35"/>
  <c r="I87" i="35" s="1"/>
  <c r="H86" i="35"/>
  <c r="H85" i="35"/>
  <c r="I85" i="35" s="1"/>
  <c r="H84" i="35"/>
  <c r="I84" i="35" s="1"/>
  <c r="H83" i="35"/>
  <c r="I83" i="35" s="1"/>
  <c r="H82" i="35"/>
  <c r="I82" i="35" s="1"/>
  <c r="H81" i="35"/>
  <c r="H80" i="35"/>
  <c r="I80" i="35" s="1"/>
  <c r="H79" i="35"/>
  <c r="I79" i="35" s="1"/>
  <c r="H78" i="35"/>
  <c r="I78" i="35" s="1"/>
  <c r="H77" i="35"/>
  <c r="I77" i="35" s="1"/>
  <c r="H76" i="35"/>
  <c r="I76" i="35" s="1"/>
  <c r="H75" i="35"/>
  <c r="I75" i="35" s="1"/>
  <c r="H74" i="35"/>
  <c r="H73" i="35"/>
  <c r="I73" i="35" s="1"/>
  <c r="H72" i="35"/>
  <c r="H71" i="35"/>
  <c r="H70" i="35"/>
  <c r="H69" i="35"/>
  <c r="J46" i="35"/>
  <c r="K46" i="35" s="1"/>
  <c r="L15" i="35"/>
  <c r="L18" i="35"/>
  <c r="L17" i="35"/>
  <c r="M17" i="35" s="1"/>
  <c r="L16" i="35"/>
  <c r="M16" i="35" s="1"/>
  <c r="L12" i="35"/>
  <c r="L11" i="35"/>
  <c r="H143" i="39"/>
  <c r="I143" i="39" s="1"/>
  <c r="H113" i="39"/>
  <c r="I113" i="39" s="1"/>
  <c r="H112" i="39"/>
  <c r="I112" i="39" s="1"/>
  <c r="H111" i="39"/>
  <c r="I111" i="39" s="1"/>
  <c r="H110" i="39"/>
  <c r="I110" i="39" s="1"/>
  <c r="G92" i="39"/>
  <c r="H92" i="39" s="1"/>
  <c r="G85" i="39"/>
  <c r="H85" i="39" s="1"/>
  <c r="H78" i="39"/>
  <c r="I78" i="39" s="1"/>
  <c r="H77" i="39"/>
  <c r="I77" i="39" s="1"/>
  <c r="G70" i="39"/>
  <c r="H70" i="39" s="1"/>
  <c r="G62" i="39"/>
  <c r="H62" i="39" s="1"/>
  <c r="G42" i="39"/>
  <c r="G25" i="39"/>
  <c r="H25" i="39" s="1"/>
  <c r="I9" i="39"/>
  <c r="J9" i="39" s="1"/>
  <c r="I8" i="39"/>
  <c r="J8" i="39" s="1"/>
  <c r="I7" i="39"/>
  <c r="J7" i="39" s="1"/>
  <c r="G232" i="40"/>
  <c r="G233" i="40"/>
  <c r="G234" i="40"/>
  <c r="G231" i="40"/>
  <c r="G213" i="40"/>
  <c r="G214" i="40"/>
  <c r="G215" i="40"/>
  <c r="G216" i="40"/>
  <c r="G217" i="40"/>
  <c r="G218" i="40"/>
  <c r="G219" i="40"/>
  <c r="G220" i="40"/>
  <c r="G221" i="40"/>
  <c r="G212" i="40"/>
  <c r="G189" i="40"/>
  <c r="G190" i="40"/>
  <c r="G191" i="40"/>
  <c r="G192" i="40"/>
  <c r="G193" i="40"/>
  <c r="G194" i="40"/>
  <c r="G195" i="40"/>
  <c r="G196" i="40"/>
  <c r="G197" i="40"/>
  <c r="G198" i="40"/>
  <c r="G199" i="40"/>
  <c r="G200" i="40"/>
  <c r="G201" i="40"/>
  <c r="G202" i="40"/>
  <c r="G203" i="40"/>
  <c r="G188" i="40"/>
  <c r="G165" i="40"/>
  <c r="G166" i="40"/>
  <c r="G167" i="40"/>
  <c r="G168" i="40"/>
  <c r="G169" i="40"/>
  <c r="G170" i="40"/>
  <c r="G171" i="40"/>
  <c r="G172" i="40"/>
  <c r="G173" i="40"/>
  <c r="G174" i="40"/>
  <c r="G175" i="40"/>
  <c r="G176" i="40"/>
  <c r="G177" i="40"/>
  <c r="G178" i="40"/>
  <c r="G179" i="40"/>
  <c r="G180" i="40"/>
  <c r="G164" i="40"/>
  <c r="G158" i="40"/>
  <c r="G159" i="40"/>
  <c r="G157" i="40"/>
  <c r="M12" i="35" l="1"/>
  <c r="M18" i="35"/>
  <c r="M11" i="35"/>
  <c r="M15" i="35"/>
  <c r="G108" i="35"/>
  <c r="I108" i="35" s="1"/>
  <c r="H35" i="39"/>
  <c r="I35" i="39" s="1"/>
  <c r="H144" i="39"/>
  <c r="I144" i="39" s="1"/>
  <c r="H145" i="39"/>
  <c r="I145" i="39" s="1"/>
  <c r="H146" i="39"/>
  <c r="I146" i="39" s="1"/>
  <c r="H101" i="39"/>
  <c r="I101" i="39" s="1"/>
  <c r="H100" i="39"/>
  <c r="I100" i="39" s="1"/>
  <c r="H52" i="39"/>
  <c r="I52" i="39" s="1"/>
  <c r="H53" i="39"/>
  <c r="I53" i="39" s="1"/>
  <c r="H54" i="39"/>
  <c r="I54" i="39" s="1"/>
  <c r="H55" i="39"/>
  <c r="I55" i="39" s="1"/>
  <c r="G44" i="39"/>
  <c r="H44" i="39" s="1"/>
  <c r="G45" i="39"/>
  <c r="H45" i="39" s="1"/>
  <c r="G43" i="39"/>
  <c r="H43" i="39" s="1"/>
  <c r="H42" i="39"/>
  <c r="H32" i="39"/>
  <c r="I32" i="39" s="1"/>
  <c r="H33" i="39"/>
  <c r="I33" i="39" s="1"/>
  <c r="H34" i="39"/>
  <c r="I34" i="39" s="1"/>
  <c r="G141" i="35" l="1"/>
  <c r="I141" i="35" s="1"/>
  <c r="G142" i="35"/>
  <c r="I142" i="35" s="1"/>
  <c r="G143" i="35"/>
  <c r="I143" i="35" s="1"/>
  <c r="G144" i="35"/>
  <c r="I144" i="35" s="1"/>
  <c r="G145" i="35"/>
  <c r="I145" i="35" s="1"/>
  <c r="G146" i="35"/>
  <c r="I146" i="35" s="1"/>
  <c r="G147" i="35"/>
  <c r="I147" i="35" s="1"/>
  <c r="G148" i="35"/>
  <c r="I148" i="35" s="1"/>
  <c r="G149" i="35"/>
  <c r="I149" i="35" s="1"/>
  <c r="G150" i="35"/>
  <c r="I150" i="35" s="1"/>
  <c r="G151" i="35"/>
  <c r="I151" i="35" s="1"/>
  <c r="G152" i="35"/>
  <c r="I152" i="35" s="1"/>
  <c r="G153" i="35"/>
  <c r="I153" i="35" s="1"/>
  <c r="G154" i="35"/>
  <c r="I154" i="35" s="1"/>
  <c r="G140" i="35"/>
  <c r="I140" i="35" s="1"/>
  <c r="G71" i="35"/>
  <c r="I71" i="35" s="1"/>
  <c r="G74" i="35"/>
  <c r="I74" i="35" s="1"/>
  <c r="I86" i="35"/>
  <c r="I97" i="35"/>
  <c r="J47" i="35"/>
  <c r="J48" i="35"/>
  <c r="J49" i="35"/>
  <c r="J50" i="35"/>
  <c r="J51" i="35"/>
  <c r="J52" i="35"/>
  <c r="J53" i="35"/>
  <c r="J54" i="35"/>
  <c r="J56" i="35"/>
  <c r="J57" i="35"/>
  <c r="J58" i="35"/>
  <c r="L46" i="35"/>
  <c r="L19" i="35"/>
  <c r="L14" i="35"/>
  <c r="L13" i="35"/>
  <c r="G113" i="39"/>
  <c r="G112" i="39"/>
  <c r="G111" i="39"/>
  <c r="H103" i="39"/>
  <c r="I103" i="39" s="1"/>
  <c r="H102" i="39"/>
  <c r="I102" i="39" s="1"/>
  <c r="H12" i="39"/>
  <c r="H11" i="39"/>
  <c r="I10" i="39"/>
  <c r="J10" i="39" s="1"/>
  <c r="I12" i="39"/>
  <c r="I11" i="39"/>
  <c r="H9" i="14"/>
  <c r="H10" i="14"/>
  <c r="H11" i="14"/>
  <c r="H12" i="14"/>
  <c r="H8" i="14"/>
  <c r="O9" i="14"/>
  <c r="O10" i="14"/>
  <c r="O11" i="14"/>
  <c r="O12" i="14"/>
  <c r="O13" i="14"/>
  <c r="O8" i="14"/>
  <c r="O14" i="14"/>
  <c r="H14" i="14"/>
  <c r="K51" i="35" l="1"/>
  <c r="L51" i="35" s="1"/>
  <c r="K49" i="35"/>
  <c r="L49" i="35" s="1"/>
  <c r="K53" i="35"/>
  <c r="L53" i="35" s="1"/>
  <c r="K52" i="35"/>
  <c r="L52" i="35" s="1"/>
  <c r="K50" i="35"/>
  <c r="L50" i="35" s="1"/>
  <c r="K58" i="35"/>
  <c r="L58" i="35" s="1"/>
  <c r="K57" i="35"/>
  <c r="L57" i="35" s="1"/>
  <c r="K48" i="35"/>
  <c r="L48" i="35" s="1"/>
  <c r="K56" i="35"/>
  <c r="L56" i="35" s="1"/>
  <c r="K47" i="35"/>
  <c r="L47" i="35" s="1"/>
  <c r="K54" i="35"/>
  <c r="L54" i="35" s="1"/>
  <c r="M14" i="35"/>
  <c r="M13" i="35"/>
  <c r="M19" i="35"/>
  <c r="J11" i="39"/>
  <c r="G110" i="39"/>
  <c r="J12" i="39"/>
</calcChain>
</file>

<file path=xl/sharedStrings.xml><?xml version="1.0" encoding="utf-8"?>
<sst xmlns="http://schemas.openxmlformats.org/spreadsheetml/2006/main" count="1319" uniqueCount="464">
  <si>
    <t>RETRIBUCIÓ DEL PDI FUNCIONARI</t>
  </si>
  <si>
    <t>En aplicació de la Llei de Pressupostos de l'Estat:</t>
  </si>
  <si>
    <t>-Les pagues extres inclouen: sou base (diferent del mensual), c.de destí, c. específic gral, acord mg d'universitats, complement específic amg, triennis (diferent del mensual), mèrits de docència i càrrecs acadèmics</t>
  </si>
  <si>
    <t>CATEGORIA</t>
  </si>
  <si>
    <t>DED.</t>
  </si>
  <si>
    <t>SOU BASE</t>
  </si>
  <si>
    <t>COMPLEMENT
DE DESTÍ</t>
  </si>
  <si>
    <t>COMPLEMENT
ESPECÍFIC GRAL.</t>
  </si>
  <si>
    <t>ACORD MG
D'UNIVERSITATS</t>
  </si>
  <si>
    <t>COMPLEMENT
ESPECÍFIC AMG</t>
  </si>
  <si>
    <t>TOTAL 
MENSUAL</t>
  </si>
  <si>
    <t>SOU BASE 
(PAGA EXTRA)</t>
  </si>
  <si>
    <t>PAGA EXTRA</t>
  </si>
  <si>
    <t>TOTAL ANUAL</t>
  </si>
  <si>
    <t>Catedràtic d'Universitat</t>
  </si>
  <si>
    <t>TC</t>
  </si>
  <si>
    <t>T6</t>
  </si>
  <si>
    <t>T4</t>
  </si>
  <si>
    <t>T3</t>
  </si>
  <si>
    <t>Catedràtic d'Escola Universitària</t>
  </si>
  <si>
    <t>P. Titular d'Universitat</t>
  </si>
  <si>
    <t>P. Titular d'Escola Universitària</t>
  </si>
  <si>
    <t>TRIENNIS PDI FUNCIONARI</t>
  </si>
  <si>
    <t>Valors mensuals</t>
  </si>
  <si>
    <t>Subgrup A1 - TC</t>
  </si>
  <si>
    <t>Subgrup A1 - TP6</t>
  </si>
  <si>
    <t>Subgrup A1 - TP4</t>
  </si>
  <si>
    <t>Subgrup A1 - TP3</t>
  </si>
  <si>
    <t>Valors per a les pagues extraordinàries</t>
  </si>
  <si>
    <t>RETRIBUCIÓ DEL PDI LABORAL</t>
  </si>
  <si>
    <t>- Les dues pagues extres inclouen: sou base, complement de categoria, complement de lloc, acord mg, triennis i càrrecs acadèmics</t>
  </si>
  <si>
    <t>DED</t>
  </si>
  <si>
    <t>COMPLEMENT
DE CATEGORIA</t>
  </si>
  <si>
    <t>COMPLEMENT
DE LLOC</t>
  </si>
  <si>
    <t>ACORD MG 0,2%</t>
  </si>
  <si>
    <t>MILLORA UAB</t>
  </si>
  <si>
    <t>Professor Lector</t>
  </si>
  <si>
    <t>-</t>
  </si>
  <si>
    <t>Professor Agregat</t>
  </si>
  <si>
    <t>Professor Agregat Interí</t>
  </si>
  <si>
    <t>Professor Catedràtic Laboral</t>
  </si>
  <si>
    <t>Investigador PostDoc (INVPOS)</t>
  </si>
  <si>
    <t>Professor Col·laborador (No Doctor)</t>
  </si>
  <si>
    <t>Professor Col·laborador (Doctor)</t>
  </si>
  <si>
    <t xml:space="preserve">RETRIBUCIÓ DEL PROFESSORAT ASSOCIAT </t>
  </si>
  <si>
    <t>- Les dues pagues extres inclouen: sou base i triennis</t>
  </si>
  <si>
    <t>Professors Associats Laborals LOSU  (contractes a partir de l'1/09/2024)</t>
  </si>
  <si>
    <t>Associat 1</t>
  </si>
  <si>
    <t>TP6</t>
  </si>
  <si>
    <t>P.Associat P080-C12</t>
  </si>
  <si>
    <t>P080</t>
  </si>
  <si>
    <t>TP5</t>
  </si>
  <si>
    <t>P.Associat P070-C11</t>
  </si>
  <si>
    <t>P070</t>
  </si>
  <si>
    <t>TP4</t>
  </si>
  <si>
    <t>P.Associat P065-C10</t>
  </si>
  <si>
    <t>P065</t>
  </si>
  <si>
    <t>TP3</t>
  </si>
  <si>
    <t>P. Associat P060-C09</t>
  </si>
  <si>
    <t>P060</t>
  </si>
  <si>
    <t>TP2</t>
  </si>
  <si>
    <t>P.Associat P050-C08</t>
  </si>
  <si>
    <t>P050</t>
  </si>
  <si>
    <t>TP1</t>
  </si>
  <si>
    <t>P.Associat P045-C07</t>
  </si>
  <si>
    <t>P045</t>
  </si>
  <si>
    <t>Associat 2</t>
  </si>
  <si>
    <t>P.Associat P040-C06</t>
  </si>
  <si>
    <t>P040</t>
  </si>
  <si>
    <t>P.Associat P030-C05</t>
  </si>
  <si>
    <t>P030</t>
  </si>
  <si>
    <t>P.Associat P025-C04</t>
  </si>
  <si>
    <t>P025</t>
  </si>
  <si>
    <t>P.Associat P020-C03</t>
  </si>
  <si>
    <t>P020</t>
  </si>
  <si>
    <t>P.Associat P015-C02</t>
  </si>
  <si>
    <t>P015</t>
  </si>
  <si>
    <t>P.Associat P010-C01</t>
  </si>
  <si>
    <t>P010</t>
  </si>
  <si>
    <t>Associat 3</t>
  </si>
  <si>
    <t>Associat 4</t>
  </si>
  <si>
    <t>Associat Metge</t>
  </si>
  <si>
    <t>Associat Infermeria</t>
  </si>
  <si>
    <t>Associat Fisioteràpia</t>
  </si>
  <si>
    <t>Associal Psicologia</t>
  </si>
  <si>
    <t>Associat Logopeda</t>
  </si>
  <si>
    <t>RETRIBUCIÓ DEL PROFESSORAT SUBSTITUT</t>
  </si>
  <si>
    <t>Professor/a Substitut P160- C24</t>
  </si>
  <si>
    <t>P160</t>
  </si>
  <si>
    <t>Professor/a Substitut P155-C23</t>
  </si>
  <si>
    <t>P155</t>
  </si>
  <si>
    <t>Professor/a Substitut P150-C22</t>
  </si>
  <si>
    <t>P150</t>
  </si>
  <si>
    <t>Professor/a Substitut P140-C21</t>
  </si>
  <si>
    <t>P140</t>
  </si>
  <si>
    <t>Professor/a Substitut P130-C20</t>
  </si>
  <si>
    <t>P130</t>
  </si>
  <si>
    <t>Professor/a Substitut P125-C19</t>
  </si>
  <si>
    <t>P125</t>
  </si>
  <si>
    <t>Professor/a Substitut P120-C18</t>
  </si>
  <si>
    <t>P120</t>
  </si>
  <si>
    <t>Professor/a Substitut P110-C17</t>
  </si>
  <si>
    <t>P110</t>
  </si>
  <si>
    <t>Professor/a Substitut P105-C16</t>
  </si>
  <si>
    <t>P105</t>
  </si>
  <si>
    <t>Professor/a Substitut P100-C15</t>
  </si>
  <si>
    <t>P100</t>
  </si>
  <si>
    <t>Professor/a Substitut P090-C14</t>
  </si>
  <si>
    <t>P090</t>
  </si>
  <si>
    <t>Professor/a Substitut P085-C13</t>
  </si>
  <si>
    <t>P085</t>
  </si>
  <si>
    <t>Professor/a Substitut P080-C12</t>
  </si>
  <si>
    <t>Professor/a Substitut P070-C11</t>
  </si>
  <si>
    <t>Professor/a Substitut P065-C10</t>
  </si>
  <si>
    <t>Professor/a Substitut P060-C09</t>
  </si>
  <si>
    <t>Professor/a Substitut P050-C08</t>
  </si>
  <si>
    <t>Professor/a Substitut P045-C07</t>
  </si>
  <si>
    <t>Professor/a Substitut P040-C06</t>
  </si>
  <si>
    <t>Professor/a Substitut P030-C05</t>
  </si>
  <si>
    <t>Professor/a Substitut P025-C04</t>
  </si>
  <si>
    <t>Professor/a Substitut P020-C03</t>
  </si>
  <si>
    <t>Professor/a Substitut P015-C02</t>
  </si>
  <si>
    <t>Professor/a Substitut P010-C01</t>
  </si>
  <si>
    <t xml:space="preserve">RETRIBUCIÓ DEL PROFESSORAT VISITANT </t>
  </si>
  <si>
    <t>- Les dues pagues extres inclouen: sou base</t>
  </si>
  <si>
    <t>NIVELL</t>
  </si>
  <si>
    <t>DEDICACIÓ</t>
  </si>
  <si>
    <t>V1</t>
  </si>
  <si>
    <t>P03</t>
  </si>
  <si>
    <t>C08</t>
  </si>
  <si>
    <t>V2</t>
  </si>
  <si>
    <t>P04</t>
  </si>
  <si>
    <t>P05</t>
  </si>
  <si>
    <t>P06</t>
  </si>
  <si>
    <t>V3</t>
  </si>
  <si>
    <t>P01</t>
  </si>
  <si>
    <t>V4</t>
  </si>
  <si>
    <t>RETRIBUCIÓ DEL PROFESSORAT EMÈRIT</t>
  </si>
  <si>
    <t>EL1</t>
  </si>
  <si>
    <t xml:space="preserve">TRIENNIS PDI LABORAL </t>
  </si>
  <si>
    <t>DEDICACIÓ A TEMPS COMPLERT</t>
  </si>
  <si>
    <t>14 pagues</t>
  </si>
  <si>
    <t>GRUP I - ASSOCIAT TP1</t>
  </si>
  <si>
    <t>GRUP I- ASSOCIAT TP2</t>
  </si>
  <si>
    <t>GRUP I - ASSOCIAT TP3</t>
  </si>
  <si>
    <t>GRUP I - ASSOCIAT TP4</t>
  </si>
  <si>
    <t>GRUP I- ASSOCIAT TP5</t>
  </si>
  <si>
    <t>GRUP I - ASSOCIAT TP6</t>
  </si>
  <si>
    <t>GRUP I - RESTA DE CATEGORIES A TC</t>
  </si>
  <si>
    <t xml:space="preserve">ESTADIS DE SECUNDÀRIA (valors mensuals) </t>
  </si>
  <si>
    <t>ESTADIS</t>
  </si>
  <si>
    <t>VALOR MENSUAL</t>
  </si>
  <si>
    <t>1r ESTADI</t>
  </si>
  <si>
    <t>2n ESTADI</t>
  </si>
  <si>
    <t>3r ESTADI</t>
  </si>
  <si>
    <t>4rt ESTADI</t>
  </si>
  <si>
    <t>5è ESTADI</t>
  </si>
  <si>
    <t>CÀRRECS ACADÈMICS</t>
  </si>
  <si>
    <t>Els càrrecs acadèmic són per 14 pagues</t>
  </si>
  <si>
    <t>EQUIP DE GOVERN</t>
  </si>
  <si>
    <t xml:space="preserve">Rectora                                                                                                                                                   </t>
  </si>
  <si>
    <t>Secretari/ària General</t>
  </si>
  <si>
    <t>Vicerector/a o Comissionat/da</t>
  </si>
  <si>
    <t>Delegat/da de la Rectora o càrrecs assimilats</t>
  </si>
  <si>
    <t>Adjunt/a dels Vicerectorats o càrrecs assimilats</t>
  </si>
  <si>
    <t>FACULTATS I ESCOLES</t>
  </si>
  <si>
    <t>Degà/na o Director/a</t>
  </si>
  <si>
    <t>Secretari/ària de Centre</t>
  </si>
  <si>
    <t>Coordinador/a Ud. Hospitalària</t>
  </si>
  <si>
    <t>Coordinador/a Titulació</t>
  </si>
  <si>
    <t>Secretari/ària Territorial</t>
  </si>
  <si>
    <t>DEPARTAMENTS</t>
  </si>
  <si>
    <t>Director/a de Departament</t>
  </si>
  <si>
    <t>Secretari/ària de Departament</t>
  </si>
  <si>
    <t>INSTITUTS PROPIS</t>
  </si>
  <si>
    <t>Director/a d'Institut Propi</t>
  </si>
  <si>
    <t>Secretari/ària d'Institut Propi</t>
  </si>
  <si>
    <t>Per coordinació doctorat</t>
  </si>
  <si>
    <t>MÈRITS ESTATALS</t>
  </si>
  <si>
    <t>MÈRITS ESTATALS DE DOCÈNCIA I INVESTIGACIÓ DEL PDI FUNCIONARI (Valors mensuals)</t>
  </si>
  <si>
    <t>CCE</t>
  </si>
  <si>
    <t xml:space="preserve">VALOR TOTAL </t>
  </si>
  <si>
    <t>ACORD MG UNIVERSITATS</t>
  </si>
  <si>
    <t>CU</t>
  </si>
  <si>
    <t>TU/CEU</t>
  </si>
  <si>
    <t>TEU</t>
  </si>
  <si>
    <t>MÈRITS ESTATALS DE DOCÈNCIA I INVESTIGACIÓ DEL PDI LABORAL (TRAMS BÀSICS DE DOCÈNCIA I INVESTIGACIÓ)</t>
  </si>
  <si>
    <t>Catedràtic/a</t>
  </si>
  <si>
    <t>Agregat/da, Investigador/a Ordinari/a i Director/a d'Investigació</t>
  </si>
  <si>
    <t>Lector/a</t>
  </si>
  <si>
    <t>Col·laborador/a de doctor/a</t>
  </si>
  <si>
    <t>Col·laborador/a  no doctor/a</t>
  </si>
  <si>
    <t>TRAMS AUTONÒMICS</t>
  </si>
  <si>
    <t>TRAMS AUTONÒMICS DE DOCÈNCIA</t>
  </si>
  <si>
    <t>VENCIMENT DEL TRAM</t>
  </si>
  <si>
    <t>IMPORT
MENSUAL</t>
  </si>
  <si>
    <t>Vençuts fins l'any 2002</t>
  </si>
  <si>
    <t>CU-29</t>
  </si>
  <si>
    <t>TU/CEU - 27</t>
  </si>
  <si>
    <t>TEU-26</t>
  </si>
  <si>
    <t>CATED</t>
  </si>
  <si>
    <t>AGREG</t>
  </si>
  <si>
    <t>LECT</t>
  </si>
  <si>
    <t>COL-SD</t>
  </si>
  <si>
    <t>COL-ND</t>
  </si>
  <si>
    <t>Vençuts fins l'any 2003 i 2004</t>
  </si>
  <si>
    <t>Vençuts fins l'any 2005 i 2006</t>
  </si>
  <si>
    <t>Vençuts a partir de l'any 2007</t>
  </si>
  <si>
    <t xml:space="preserve">TRAMS AUTONÒMICS DE RECERCA </t>
  </si>
  <si>
    <t>TRAMS AUTONÒMICS DE GESTIÓ</t>
  </si>
  <si>
    <t>TIPUS TRAM</t>
  </si>
  <si>
    <t>PUNTS</t>
  </si>
  <si>
    <t>Tram 1</t>
  </si>
  <si>
    <t>Tram 2</t>
  </si>
  <si>
    <t>45</t>
  </si>
  <si>
    <t>Tram 3</t>
  </si>
  <si>
    <t>55</t>
  </si>
  <si>
    <t>Tram 4</t>
  </si>
  <si>
    <t>65</t>
  </si>
  <si>
    <t>RETRIBUCIÓ DEL PERSONAL INVESTIGADOR A CÀRREC DE PROJECTES DE RECERCA</t>
  </si>
  <si>
    <t>COMPLEMENT DE CATEGORIA</t>
  </si>
  <si>
    <t>COMPLEMENT DE LLOC</t>
  </si>
  <si>
    <t>TOTAL MENSUAL</t>
  </si>
  <si>
    <t>Investigador post-doctoral (I1971)</t>
  </si>
  <si>
    <t>Investigador post-doctoral (I1971 - INVPOS)</t>
  </si>
  <si>
    <t>Investigador post-doctoral (I1971 - POP)</t>
  </si>
  <si>
    <t>Investigador ordinari (I1970)</t>
  </si>
  <si>
    <t>Investigador distingit (I1974)</t>
  </si>
  <si>
    <t>Investigador distingit (I1974 - TALENT)</t>
  </si>
  <si>
    <t>RETRIBUCIÓ DEL PERSONAL INVESTIGADOR POSTDOCTORAL DE CONVOCATÒRIES EXTERNES</t>
  </si>
  <si>
    <t>Retribució publicada per l'òrgan competent (establerta a cada convocatòria). I, per tant, no perceben increment</t>
  </si>
  <si>
    <t>RAMON Y CAJAL (I1910)</t>
  </si>
  <si>
    <t>CONVOCATÒRIA</t>
  </si>
  <si>
    <t xml:space="preserve">Investigador Ramon y Cajal </t>
  </si>
  <si>
    <t xml:space="preserve">RYC 21/26 </t>
  </si>
  <si>
    <t xml:space="preserve"> </t>
  </si>
  <si>
    <t>JUAN DE LA CIERVA (I1913)</t>
  </si>
  <si>
    <t>TIPUS</t>
  </si>
  <si>
    <t xml:space="preserve">Investigador Juan de la Cierva </t>
  </si>
  <si>
    <t>FORMACIÓ</t>
  </si>
  <si>
    <t>INCORPORACIÓ</t>
  </si>
  <si>
    <t>JDC 22/25</t>
  </si>
  <si>
    <t>JDC 23/25</t>
  </si>
  <si>
    <t>JDC 24/27</t>
  </si>
  <si>
    <t>BEATRIU DE PINÓS (I1915)</t>
  </si>
  <si>
    <t xml:space="preserve">Investigador BEATRIU DE PINÓS </t>
  </si>
  <si>
    <t>BP20/23</t>
  </si>
  <si>
    <t>BP21/24</t>
  </si>
  <si>
    <t>BP22/25</t>
  </si>
  <si>
    <t>BP23/26</t>
  </si>
  <si>
    <t>BEATRIU GALINDO (I1943)</t>
  </si>
  <si>
    <t xml:space="preserve">Investigador Beatriz de Galindo </t>
  </si>
  <si>
    <t>JUNIOR</t>
  </si>
  <si>
    <t>SENIOR</t>
  </si>
  <si>
    <t>Beatriu Galindo_20</t>
  </si>
  <si>
    <t>Beatriu Galindo_22</t>
  </si>
  <si>
    <t>JOVENES INVESTIGADORES (I1970)</t>
  </si>
  <si>
    <t xml:space="preserve">CERTAMEN JÓVENES INVESTIGADORES  </t>
  </si>
  <si>
    <t>CJI_2021</t>
  </si>
  <si>
    <t>JUNIOR LEADER (I1978)</t>
  </si>
  <si>
    <t>Investigador Post-doctoral junior leader</t>
  </si>
  <si>
    <t>JUNIOR LEADER</t>
  </si>
  <si>
    <t>MARGARITA SALAS (I1979)</t>
  </si>
  <si>
    <t xml:space="preserve">Investigador Post-doctoral MARGARITA SALAS </t>
  </si>
  <si>
    <t>AYUDAS_MS</t>
  </si>
  <si>
    <t>2A</t>
  </si>
  <si>
    <t>Investigador Post-doctoral MARGARITA SALAS</t>
  </si>
  <si>
    <t>3A</t>
  </si>
  <si>
    <t>MARIA ZAMBRANO (I1980)</t>
  </si>
  <si>
    <t>Investigador Post-doctoral MARIA ZAMBRANO</t>
  </si>
  <si>
    <t>AYUDAS_MZ</t>
  </si>
  <si>
    <t>INVESTIGO (I1981)</t>
  </si>
  <si>
    <t>Investigador/a AGAUR programa INVESTIGO</t>
  </si>
  <si>
    <t>INVESTIGO_23-25</t>
  </si>
  <si>
    <t>RETRIBUCIÓ DEL PERSONAL INVESTIGADOR PREDOCTORAL - AJUTS MINISTERI(I1916/I1917) // GOVERN BASC(I1921) // AJUTS AGAUR(I1922/I1922SDR) // AJUTS UAB(I1949) // JOAN ORÓ (I1923)</t>
  </si>
  <si>
    <t>SOU A 12 PAGUES</t>
  </si>
  <si>
    <t xml:space="preserve">PIF Personal Investigador en Formació </t>
  </si>
  <si>
    <t>1r any</t>
  </si>
  <si>
    <t>2n any</t>
  </si>
  <si>
    <t>3r any</t>
  </si>
  <si>
    <t>4t any</t>
  </si>
  <si>
    <t>SOU A 14 PAGUES</t>
  </si>
  <si>
    <t xml:space="preserve">RETRIBUCIÓ DEL PERSONAL INVESTIGADOR PREDOCTORAL-   AJUTS LA CAIXA </t>
  </si>
  <si>
    <t>4rt any</t>
  </si>
  <si>
    <t>PIF Investigador en Formació - PRECAIXA 21/24 (I1973)</t>
  </si>
  <si>
    <t>PIF Investigador en Formació - PRECAIXA 23/26 (I1973)</t>
  </si>
  <si>
    <t xml:space="preserve">RETRIBUCIÓ DEL PERSONAL INVESTIGADOR PREDOCTORAL -  AJUTS FUNDACIÓ TATIANA </t>
  </si>
  <si>
    <t>Investigador Fundació Tatiana (I1976)</t>
  </si>
  <si>
    <t>TRIENNIS INVESTIGADORS DE PROJECTES</t>
  </si>
  <si>
    <t>Grup I - 12 pagues</t>
  </si>
  <si>
    <t>Grup I - 14 pagues</t>
  </si>
  <si>
    <t xml:space="preserve">RETRIBUCIÓ DEL PAS FUNCIONARI </t>
  </si>
  <si>
    <t>GRUP A</t>
  </si>
  <si>
    <t>-Les pagues extres inclouen: sou base (diferent del mensual), c.de destí, c. específic i triennis (diferent del mensual)</t>
  </si>
  <si>
    <t>SUBGRUP</t>
  </si>
  <si>
    <t>SUBNIVELL</t>
  </si>
  <si>
    <t>COMPLEMET 
DE DESTÍ</t>
  </si>
  <si>
    <t>COMPLEMENT
ESPECÍFIC</t>
  </si>
  <si>
    <t>TOTAL
MENSUAL</t>
  </si>
  <si>
    <t>SOU BASE
(PAGA EXTRA)</t>
  </si>
  <si>
    <t>A1 (VICEGERÈNCIA)</t>
  </si>
  <si>
    <t>A1</t>
  </si>
  <si>
    <t>A2</t>
  </si>
  <si>
    <t>6s</t>
  </si>
  <si>
    <t>5s</t>
  </si>
  <si>
    <t>1s</t>
  </si>
  <si>
    <t>3s</t>
  </si>
  <si>
    <t>2s</t>
  </si>
  <si>
    <t>GRUP C</t>
  </si>
  <si>
    <t>C1</t>
  </si>
  <si>
    <t>PS</t>
  </si>
  <si>
    <t>C2</t>
  </si>
  <si>
    <t>2ps</t>
  </si>
  <si>
    <t xml:space="preserve">TRIENNIS PERSONAL FUNCIONARI </t>
  </si>
  <si>
    <t>DEDICACIÓ A TEMPS COMPLET</t>
  </si>
  <si>
    <t>Subgrup A1</t>
  </si>
  <si>
    <t>Subgrup A2</t>
  </si>
  <si>
    <t>Subgrup C1</t>
  </si>
  <si>
    <t>Subgrup C2</t>
  </si>
  <si>
    <t>Valors per a la pagues extraordinàries</t>
  </si>
  <si>
    <t>HORES EXTRES PAS FUNCIONARI</t>
  </si>
  <si>
    <t>NORMALS/DIURNES</t>
  </si>
  <si>
    <t>FESTIVES/NOCTURNES</t>
  </si>
  <si>
    <t xml:space="preserve">RETRIBUCIÓ DEL PAS LABORAL </t>
  </si>
  <si>
    <t>GRUP 1</t>
  </si>
  <si>
    <t>COMPLEMENT  DE 
LLOC DE TREBALL</t>
  </si>
  <si>
    <t>MILLORA ADDICIONAL</t>
  </si>
  <si>
    <t>ACORD MG. 0,2%</t>
  </si>
  <si>
    <t>AA (GERENT)</t>
  </si>
  <si>
    <t>AB (VICEGERENT)</t>
  </si>
  <si>
    <t xml:space="preserve">AC </t>
  </si>
  <si>
    <t>ACORD MG.0,2%</t>
  </si>
  <si>
    <t xml:space="preserve">A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</si>
  <si>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</si>
  <si>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</si>
  <si>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</si>
  <si>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</si>
  <si>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</si>
  <si>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</si>
  <si>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</si>
  <si>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</si>
  <si>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</si>
  <si>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</si>
  <si>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</si>
  <si>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</si>
  <si>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</si>
  <si>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</si>
  <si>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</si>
  <si>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</si>
  <si>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GRUP 2</t>
  </si>
  <si>
    <t xml:space="preserve">G </t>
  </si>
  <si>
    <t xml:space="preserve">K </t>
  </si>
  <si>
    <t>NY</t>
  </si>
  <si>
    <t>T</t>
  </si>
  <si>
    <t>GRUP 3</t>
  </si>
  <si>
    <t>R</t>
  </si>
  <si>
    <t>S</t>
  </si>
  <si>
    <t>GRUP 4</t>
  </si>
  <si>
    <t>MESURES SOCIALS</t>
  </si>
  <si>
    <t xml:space="preserve">TRIENNIS PAS LABORAL </t>
  </si>
  <si>
    <t>Grup I</t>
  </si>
  <si>
    <t>Grup II</t>
  </si>
  <si>
    <t>Grup III</t>
  </si>
  <si>
    <t>Grup IV</t>
  </si>
  <si>
    <t>HORES EXTRES PAS LABORAL</t>
  </si>
  <si>
    <t xml:space="preserve">ROBA DE TREBALL PAS LABORAL </t>
  </si>
  <si>
    <t>CATEGORIA 
(segons Annex 1 de l'acord de 3 de març de 2010)</t>
  </si>
  <si>
    <t>IMPORT
(Anual - 35 h/set)</t>
  </si>
  <si>
    <t>1.2.1</t>
  </si>
  <si>
    <t>1.2.2</t>
  </si>
  <si>
    <t>1.3.1</t>
  </si>
  <si>
    <t>1.3.2</t>
  </si>
  <si>
    <t>1.4.1</t>
  </si>
  <si>
    <t>1.4.2</t>
  </si>
  <si>
    <t>1.5.1</t>
  </si>
  <si>
    <t>1.5.2</t>
  </si>
  <si>
    <t>1.6</t>
  </si>
  <si>
    <t>1.7</t>
  </si>
  <si>
    <r>
      <t xml:space="preserve">PLUS CAMPUS PAS LABORAL - </t>
    </r>
    <r>
      <rPr>
        <sz val="11"/>
        <color theme="1"/>
        <rFont val="Calibri"/>
        <family val="2"/>
        <scheme val="minor"/>
      </rPr>
      <t>Meritat l'exercici 2024</t>
    </r>
  </si>
  <si>
    <t>IMPORT
(Anual - 35h/set)</t>
  </si>
  <si>
    <t>COMPLEMENT COORDINACIÓ BÚNQUERS</t>
  </si>
  <si>
    <t>IMPORT</t>
  </si>
  <si>
    <t>RETRIBUCIÓ DEL PAS LABORAL FINANÇAMENT ESPECÍFIC (PERSONAL DE SUPORT A LA RECERCA)</t>
  </si>
  <si>
    <t>- Les pagues extraordinàries estan prorratejades en el sou</t>
  </si>
  <si>
    <t>GRUP</t>
  </si>
  <si>
    <t>COMPLEMENT DE LLOC TREBALL</t>
  </si>
  <si>
    <t>Tècnic superior de SR (T1950)</t>
  </si>
  <si>
    <t>Tècnic mitjà de SR (T1951)</t>
  </si>
  <si>
    <t>Tècnic especialista de SR (T1952)</t>
  </si>
  <si>
    <t>Tècnic especialista de SR 
(Tasques laboratori - T1952)</t>
  </si>
  <si>
    <t>Auxiliar de SR (T1953)</t>
  </si>
  <si>
    <t xml:space="preserve">TRIENNIS PAS LABORAL FINANÇAMENT ESPECÍFIC (PERSONAL DE SUPORT A LA RECERCA) </t>
  </si>
  <si>
    <t>Grup II - 12 pagues</t>
  </si>
  <si>
    <t>Grup III - 12 pagues</t>
  </si>
  <si>
    <t>Grup IV - 12 pagues</t>
  </si>
  <si>
    <t xml:space="preserve">ROBA DE TREBALL PAS LABORAL FINANÇAMENT ESPECÍFIC (PERSONAL DE SUPORT A LA RECERCA) </t>
  </si>
  <si>
    <r>
      <t xml:space="preserve">PLUS CAMPUS PAS LABORAL FINANÇAMENT ESPECÍFIC (PERSONAL DE SUPORT A LA RECERCA) - </t>
    </r>
    <r>
      <rPr>
        <sz val="11"/>
        <color theme="1"/>
        <rFont val="Calibri"/>
        <family val="2"/>
        <scheme val="minor"/>
      </rPr>
      <t>Meritat l'exercici 2024</t>
    </r>
  </si>
  <si>
    <t xml:space="preserve">ENCÀRRECS DE COL.LABORACIÓ: IMPORT MÀXIM ANUAL </t>
  </si>
  <si>
    <t>PAS FUNCIONARI</t>
  </si>
  <si>
    <t>PAS LABORAL</t>
  </si>
  <si>
    <t>Grup 1</t>
  </si>
  <si>
    <t>Grup 2</t>
  </si>
  <si>
    <t>subgrup C1</t>
  </si>
  <si>
    <t>Grup 3</t>
  </si>
  <si>
    <t>subgrup C2</t>
  </si>
  <si>
    <t>Grup 4</t>
  </si>
  <si>
    <t>COTITZACIÓ AL RÈGIM GENERAL DE LA SEGURETAT SOCIAL DEL PAS I PDI - Gener 2024 a Desembre 2024</t>
  </si>
  <si>
    <t>QUOTA PATRONAL</t>
  </si>
  <si>
    <t>QUOTA OBRERA</t>
  </si>
  <si>
    <t>Cont. Comuns</t>
  </si>
  <si>
    <t>AT i MP</t>
  </si>
  <si>
    <t>Atur</t>
  </si>
  <si>
    <t>FOGASA</t>
  </si>
  <si>
    <t>FP</t>
  </si>
  <si>
    <t>MEI</t>
  </si>
  <si>
    <t>Total 
Quota Patronal</t>
  </si>
  <si>
    <t>Cont.
Comuns</t>
  </si>
  <si>
    <t>Total 
Quota Obrera</t>
  </si>
  <si>
    <t>Funcionari Carrera -PAS</t>
  </si>
  <si>
    <t>23,60 %</t>
  </si>
  <si>
    <t>1,50%</t>
  </si>
  <si>
    <t>0,60%</t>
  </si>
  <si>
    <t>4,70%</t>
  </si>
  <si>
    <t>0</t>
  </si>
  <si>
    <t>0,10%</t>
  </si>
  <si>
    <t>Funcionari nou ingrés - PDI</t>
  </si>
  <si>
    <t>23,60%</t>
  </si>
  <si>
    <t>0,70%</t>
  </si>
  <si>
    <t>Funcionari Interí</t>
  </si>
  <si>
    <t>5,50%</t>
  </si>
  <si>
    <t>1,55%</t>
  </si>
  <si>
    <t>Laboral Fix</t>
  </si>
  <si>
    <t>0,20%</t>
  </si>
  <si>
    <t>Laboral temporal</t>
  </si>
  <si>
    <t>6,70%</t>
  </si>
  <si>
    <t>1,60%</t>
  </si>
  <si>
    <t>Laboral T. Investigador 
predoctoral (bonificat)</t>
  </si>
  <si>
    <t>33,18%
(cal descomptar una bonificació fixa de 115€)</t>
  </si>
  <si>
    <t xml:space="preserve">Estudiants en pràctiques remunerades
</t>
  </si>
  <si>
    <t>53,61</t>
  </si>
  <si>
    <t>7,38</t>
  </si>
  <si>
    <t>Base màxima 2024</t>
  </si>
  <si>
    <t>INGRÉS DE QUOTES AL RÈGIM ESPECIAL DE FUNCIONARIS DE L'ESTAT (Funcionari PDI abans de 2011)</t>
  </si>
  <si>
    <t>Quota Muface</t>
  </si>
  <si>
    <t>Quota Classes Passives</t>
  </si>
  <si>
    <t>PIF Investigador en Formació - LA CAIXA (I1973)</t>
  </si>
  <si>
    <t>5è any</t>
  </si>
  <si>
    <t>TOTAL ANUAL
2024</t>
  </si>
  <si>
    <t>U</t>
  </si>
  <si>
    <t>PIF Investigador en Formació - PRECAIXA 24/27 (I1973)</t>
  </si>
  <si>
    <t>4 anys</t>
  </si>
  <si>
    <t xml:space="preserve">Investigador distingit R3 (I1974) </t>
  </si>
  <si>
    <t>Investigador distingit R4 (I1974)</t>
  </si>
  <si>
    <t>Ps</t>
  </si>
  <si>
    <t>Os</t>
  </si>
  <si>
    <t>Ns</t>
  </si>
  <si>
    <t>Ls</t>
  </si>
  <si>
    <t>Js</t>
  </si>
  <si>
    <t>Hs</t>
  </si>
  <si>
    <t>Fs</t>
  </si>
  <si>
    <t>Es</t>
  </si>
  <si>
    <t>Ds</t>
  </si>
  <si>
    <t>As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</si>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</sst>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8" formatCode="#,##0.00\ &quot;€&quot;;[Red]\-#,##0.00\ &quot;€&quot;"/>
    <numFmt numFmtId="164" formatCode="_(&quot;€&quot;* #,##0.00_);_(&quot;€&quot;* \(#,##0.00\);_(&quot;€&quot;* &quot;-&quot;??_);_(@_)"/>
    <numFmt numFmtId="165" formatCode="_-* #,##0.00\ [$€]_-;\-* #,##0.00\ [$€]_-;_-* &quot;-&quot;??\ [$€]_-;_-@_-"/>
    <numFmt numFmtId="166" formatCode="#,##0.00\ &quot;€&quot;"/>
    <numFmt numFmtId="167" formatCode="#,##0.0000\ _€"/>
    <numFmt numFmtId="168" formatCode="#,##0.0000\ &quot;€&quot;"/>
    <numFmt numFmtId="169" formatCode="0.0000%"/>
    <numFmt numFmtId="170" formatCode="#,##0.00000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9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2" tint="-0.89999084444715716"/>
      <name val="Arial"/>
      <family val="2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</patternFill>
    </fill>
    <fill>
      <patternFill patternType="solid">
        <fgColor rgb="FFE4CE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4CEAE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9" borderId="0" applyNumberFormat="0" applyBorder="0" applyAlignment="0" applyProtection="0"/>
    <xf numFmtId="164" fontId="21" fillId="0" borderId="0" applyFont="0" applyFill="0" applyBorder="0" applyAlignment="0" applyProtection="0"/>
    <xf numFmtId="0" fontId="29" fillId="18" borderId="0" applyNumberFormat="0" applyBorder="0" applyAlignment="0" applyProtection="0"/>
    <xf numFmtId="0" fontId="30" fillId="19" borderId="0" applyNumberFormat="0" applyBorder="0" applyAlignment="0" applyProtection="0"/>
    <xf numFmtId="166" fontId="3" fillId="17" borderId="5">
      <alignment horizontal="center" vertical="center"/>
    </xf>
  </cellStyleXfs>
  <cellXfs count="596">
    <xf numFmtId="0" fontId="0" fillId="0" borderId="0" xfId="0"/>
    <xf numFmtId="0" fontId="0" fillId="0" borderId="4" xfId="0" applyBorder="1"/>
    <xf numFmtId="166" fontId="0" fillId="0" borderId="0" xfId="0" applyNumberFormat="1"/>
    <xf numFmtId="166" fontId="3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/>
    <xf numFmtId="0" fontId="1" fillId="0" borderId="0" xfId="0" applyFont="1"/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5" applyFont="1" applyFill="1" applyBorder="1"/>
    <xf numFmtId="0" fontId="6" fillId="0" borderId="0" xfId="0" applyFont="1" applyAlignment="1">
      <alignment vertical="center"/>
    </xf>
    <xf numFmtId="0" fontId="0" fillId="0" borderId="0" xfId="0" quotePrefix="1"/>
    <xf numFmtId="0" fontId="13" fillId="0" borderId="0" xfId="6" applyFont="1" applyFill="1" applyAlignment="1"/>
    <xf numFmtId="0" fontId="13" fillId="0" borderId="0" xfId="6" applyFont="1" applyFill="1" applyAlignment="1">
      <alignment horizontal="center"/>
    </xf>
    <xf numFmtId="166" fontId="0" fillId="0" borderId="0" xfId="0" applyNumberFormat="1" applyAlignment="1">
      <alignment horizontal="right"/>
    </xf>
    <xf numFmtId="0" fontId="9" fillId="0" borderId="0" xfId="0" applyFont="1" applyAlignment="1">
      <alignment horizontal="left" vertical="top"/>
    </xf>
    <xf numFmtId="166" fontId="1" fillId="0" borderId="0" xfId="0" applyNumberFormat="1" applyFont="1"/>
    <xf numFmtId="0" fontId="9" fillId="0" borderId="0" xfId="0" applyFont="1"/>
    <xf numFmtId="0" fontId="9" fillId="0" borderId="18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4" fillId="0" borderId="0" xfId="6" applyFont="1" applyFill="1" applyAlignment="1">
      <alignment horizontal="center"/>
    </xf>
    <xf numFmtId="166" fontId="0" fillId="6" borderId="0" xfId="0" applyNumberFormat="1" applyFill="1"/>
    <xf numFmtId="166" fontId="0" fillId="0" borderId="0" xfId="0" applyNumberFormat="1" applyAlignment="1">
      <alignment horizontal="center"/>
    </xf>
    <xf numFmtId="166" fontId="9" fillId="0" borderId="0" xfId="0" applyNumberFormat="1" applyFont="1"/>
    <xf numFmtId="0" fontId="10" fillId="0" borderId="0" xfId="5"/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6" borderId="0" xfId="0" applyFill="1" applyAlignment="1">
      <alignment horizontal="left"/>
    </xf>
    <xf numFmtId="166" fontId="3" fillId="6" borderId="0" xfId="0" applyNumberFormat="1" applyFont="1" applyFill="1" applyAlignment="1">
      <alignment horizontal="center"/>
    </xf>
    <xf numFmtId="0" fontId="2" fillId="0" borderId="0" xfId="1"/>
    <xf numFmtId="0" fontId="14" fillId="6" borderId="0" xfId="6" applyFont="1" applyFill="1" applyAlignment="1">
      <alignment horizontal="center"/>
    </xf>
    <xf numFmtId="0" fontId="18" fillId="0" borderId="0" xfId="0" quotePrefix="1" applyFont="1"/>
    <xf numFmtId="0" fontId="18" fillId="0" borderId="0" xfId="0" applyFont="1"/>
    <xf numFmtId="2" fontId="18" fillId="0" borderId="0" xfId="0" applyNumberFormat="1" applyFont="1"/>
    <xf numFmtId="0" fontId="20" fillId="0" borderId="0" xfId="0" applyFont="1"/>
    <xf numFmtId="166" fontId="18" fillId="0" borderId="0" xfId="0" applyNumberFormat="1" applyFont="1"/>
    <xf numFmtId="0" fontId="14" fillId="6" borderId="0" xfId="6" applyFont="1" applyFill="1" applyBorder="1" applyAlignment="1">
      <alignment horizontal="center" vertical="center" wrapText="1"/>
    </xf>
    <xf numFmtId="0" fontId="14" fillId="6" borderId="0" xfId="6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/>
    </xf>
    <xf numFmtId="166" fontId="9" fillId="4" borderId="5" xfId="0" applyNumberFormat="1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166" fontId="0" fillId="0" borderId="0" xfId="0" quotePrefix="1" applyNumberFormat="1"/>
    <xf numFmtId="166" fontId="22" fillId="6" borderId="0" xfId="6" applyNumberFormat="1" applyFont="1" applyFill="1" applyAlignment="1">
      <alignment horizontal="center"/>
    </xf>
    <xf numFmtId="166" fontId="2" fillId="0" borderId="0" xfId="1" applyNumberFormat="1"/>
    <xf numFmtId="166" fontId="9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6" fontId="9" fillId="2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3" fillId="7" borderId="5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166" fontId="9" fillId="7" borderId="5" xfId="0" applyNumberFormat="1" applyFont="1" applyFill="1" applyBorder="1" applyAlignment="1">
      <alignment horizontal="center" vertical="center"/>
    </xf>
    <xf numFmtId="166" fontId="9" fillId="6" borderId="0" xfId="0" applyNumberFormat="1" applyFont="1" applyFill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166" fontId="17" fillId="6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3" fillId="17" borderId="5" xfId="0" applyNumberFormat="1" applyFont="1" applyFill="1" applyBorder="1" applyAlignment="1">
      <alignment horizontal="center" vertical="center"/>
    </xf>
    <xf numFmtId="166" fontId="3" fillId="17" borderId="8" xfId="0" applyNumberFormat="1" applyFont="1" applyFill="1" applyBorder="1" applyAlignment="1">
      <alignment horizontal="center" vertical="center"/>
    </xf>
    <xf numFmtId="166" fontId="25" fillId="6" borderId="0" xfId="6" applyNumberFormat="1" applyFont="1" applyFill="1" applyAlignment="1">
      <alignment horizontal="center"/>
    </xf>
    <xf numFmtId="166" fontId="6" fillId="0" borderId="0" xfId="0" applyNumberFormat="1" applyFont="1"/>
    <xf numFmtId="166" fontId="0" fillId="5" borderId="0" xfId="0" applyNumberFormat="1" applyFill="1"/>
    <xf numFmtId="0" fontId="6" fillId="0" borderId="0" xfId="0" applyFont="1" applyAlignment="1">
      <alignment horizontal="center" vertical="center"/>
    </xf>
    <xf numFmtId="166" fontId="0" fillId="0" borderId="0" xfId="0" applyNumberFormat="1" applyAlignment="1">
      <alignment vertical="center"/>
    </xf>
    <xf numFmtId="166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4" fillId="6" borderId="0" xfId="6" applyFont="1" applyFill="1" applyAlignment="1">
      <alignment vertical="center"/>
    </xf>
    <xf numFmtId="0" fontId="14" fillId="6" borderId="0" xfId="6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9" fillId="0" borderId="0" xfId="0" applyFont="1" applyAlignment="1">
      <alignment vertical="center"/>
    </xf>
    <xf numFmtId="166" fontId="2" fillId="0" borderId="0" xfId="1" applyNumberFormat="1" applyAlignment="1">
      <alignment horizontal="center" vertical="center"/>
    </xf>
    <xf numFmtId="0" fontId="26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23" fillId="6" borderId="0" xfId="0" applyFont="1" applyFill="1" applyAlignment="1">
      <alignment vertical="center"/>
    </xf>
    <xf numFmtId="0" fontId="0" fillId="6" borderId="0" xfId="0" applyFill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1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6" borderId="0" xfId="6" applyFont="1" applyFill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10" fontId="0" fillId="0" borderId="0" xfId="0" applyNumberFormat="1"/>
    <xf numFmtId="8" fontId="0" fillId="0" borderId="0" xfId="0" applyNumberFormat="1"/>
    <xf numFmtId="166" fontId="0" fillId="6" borderId="0" xfId="0" applyNumberFormat="1" applyFill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64" fontId="31" fillId="0" borderId="0" xfId="0" applyNumberFormat="1" applyFont="1"/>
    <xf numFmtId="0" fontId="31" fillId="0" borderId="0" xfId="0" applyFont="1"/>
    <xf numFmtId="0" fontId="29" fillId="0" borderId="0" xfId="8" applyFill="1"/>
    <xf numFmtId="0" fontId="9" fillId="6" borderId="0" xfId="0" applyFont="1" applyFill="1"/>
    <xf numFmtId="166" fontId="9" fillId="6" borderId="0" xfId="0" applyNumberFormat="1" applyFont="1" applyFill="1"/>
    <xf numFmtId="0" fontId="19" fillId="0" borderId="5" xfId="0" applyFont="1" applyBorder="1" applyAlignment="1">
      <alignment horizontal="center"/>
    </xf>
    <xf numFmtId="166" fontId="33" fillId="15" borderId="5" xfId="0" applyNumberFormat="1" applyFont="1" applyFill="1" applyBorder="1" applyAlignment="1">
      <alignment horizontal="center"/>
    </xf>
    <xf numFmtId="166" fontId="19" fillId="20" borderId="5" xfId="0" applyNumberFormat="1" applyFont="1" applyFill="1" applyBorder="1" applyAlignment="1">
      <alignment horizontal="center" vertical="center"/>
    </xf>
    <xf numFmtId="166" fontId="3" fillId="7" borderId="8" xfId="0" applyNumberFormat="1" applyFont="1" applyFill="1" applyBorder="1" applyAlignment="1">
      <alignment horizontal="center"/>
    </xf>
    <xf numFmtId="13" fontId="0" fillId="6" borderId="0" xfId="0" quotePrefix="1" applyNumberFormat="1" applyFill="1"/>
    <xf numFmtId="166" fontId="1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7" fontId="1" fillId="0" borderId="0" xfId="7" applyNumberFormat="1" applyFont="1" applyFill="1" applyBorder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/>
    </xf>
    <xf numFmtId="10" fontId="0" fillId="13" borderId="45" xfId="0" applyNumberFormat="1" applyFill="1" applyBorder="1" applyAlignment="1">
      <alignment horizontal="center" vertical="center"/>
    </xf>
    <xf numFmtId="10" fontId="0" fillId="0" borderId="45" xfId="0" applyNumberFormat="1" applyBorder="1" applyAlignment="1">
      <alignment horizontal="center" vertical="center"/>
    </xf>
    <xf numFmtId="10" fontId="0" fillId="4" borderId="45" xfId="0" applyNumberFormat="1" applyFill="1" applyBorder="1" applyAlignment="1">
      <alignment horizontal="center" vertical="center"/>
    </xf>
    <xf numFmtId="49" fontId="0" fillId="13" borderId="45" xfId="0" applyNumberFormat="1" applyFill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166" fontId="0" fillId="13" borderId="45" xfId="0" applyNumberFormat="1" applyFill="1" applyBorder="1" applyAlignment="1">
      <alignment horizontal="center" vertical="center"/>
    </xf>
    <xf numFmtId="166" fontId="0" fillId="0" borderId="4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10" borderId="45" xfId="0" applyFont="1" applyFill="1" applyBorder="1" applyAlignment="1">
      <alignment horizontal="center" vertical="center" wrapText="1"/>
    </xf>
    <xf numFmtId="10" fontId="0" fillId="13" borderId="46" xfId="0" applyNumberFormat="1" applyFill="1" applyBorder="1" applyAlignment="1">
      <alignment horizontal="center" vertical="center"/>
    </xf>
    <xf numFmtId="49" fontId="0" fillId="13" borderId="46" xfId="0" applyNumberFormat="1" applyFill="1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49" fontId="0" fillId="4" borderId="45" xfId="0" applyNumberFormat="1" applyFill="1" applyBorder="1" applyAlignment="1">
      <alignment horizontal="center" vertical="center"/>
    </xf>
    <xf numFmtId="166" fontId="0" fillId="4" borderId="45" xfId="0" applyNumberForma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166" fontId="9" fillId="3" borderId="10" xfId="0" applyNumberFormat="1" applyFont="1" applyFill="1" applyBorder="1" applyAlignment="1">
      <alignment horizontal="center"/>
    </xf>
    <xf numFmtId="166" fontId="9" fillId="3" borderId="11" xfId="0" applyNumberFormat="1" applyFont="1" applyFill="1" applyBorder="1" applyAlignment="1">
      <alignment horizontal="center"/>
    </xf>
    <xf numFmtId="166" fontId="9" fillId="3" borderId="6" xfId="0" applyNumberFormat="1" applyFont="1" applyFill="1" applyBorder="1" applyAlignment="1">
      <alignment horizontal="center"/>
    </xf>
    <xf numFmtId="166" fontId="9" fillId="3" borderId="3" xfId="0" applyNumberFormat="1" applyFont="1" applyFill="1" applyBorder="1" applyAlignment="1">
      <alignment horizontal="center"/>
    </xf>
    <xf numFmtId="166" fontId="9" fillId="3" borderId="8" xfId="0" applyNumberFormat="1" applyFont="1" applyFill="1" applyBorder="1" applyAlignment="1">
      <alignment horizontal="center"/>
    </xf>
    <xf numFmtId="166" fontId="9" fillId="3" borderId="9" xfId="0" applyNumberFormat="1" applyFont="1" applyFill="1" applyBorder="1" applyAlignment="1">
      <alignment horizontal="center"/>
    </xf>
    <xf numFmtId="0" fontId="0" fillId="0" borderId="7" xfId="0" applyBorder="1"/>
    <xf numFmtId="166" fontId="9" fillId="4" borderId="8" xfId="0" applyNumberFormat="1" applyFont="1" applyFill="1" applyBorder="1" applyAlignment="1">
      <alignment horizontal="center" vertical="center"/>
    </xf>
    <xf numFmtId="166" fontId="9" fillId="3" borderId="5" xfId="0" applyNumberFormat="1" applyFont="1" applyFill="1" applyBorder="1" applyAlignment="1">
      <alignment horizontal="center" vertical="center"/>
    </xf>
    <xf numFmtId="166" fontId="9" fillId="12" borderId="6" xfId="0" applyNumberFormat="1" applyFont="1" applyFill="1" applyBorder="1" applyAlignment="1">
      <alignment horizontal="center" vertical="center"/>
    </xf>
    <xf numFmtId="166" fontId="9" fillId="3" borderId="8" xfId="0" applyNumberFormat="1" applyFont="1" applyFill="1" applyBorder="1" applyAlignment="1">
      <alignment horizontal="center" vertical="center"/>
    </xf>
    <xf numFmtId="166" fontId="9" fillId="12" borderId="9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6" fontId="9" fillId="2" borderId="8" xfId="0" applyNumberFormat="1" applyFont="1" applyFill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6" fontId="9" fillId="3" borderId="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66" fontId="9" fillId="3" borderId="6" xfId="0" applyNumberFormat="1" applyFont="1" applyFill="1" applyBorder="1" applyAlignment="1">
      <alignment horizontal="center" vertical="center"/>
    </xf>
    <xf numFmtId="166" fontId="9" fillId="7" borderId="8" xfId="0" applyNumberFormat="1" applyFont="1" applyFill="1" applyBorder="1" applyAlignment="1">
      <alignment horizontal="center" vertical="center"/>
    </xf>
    <xf numFmtId="0" fontId="0" fillId="0" borderId="31" xfId="0" applyBorder="1"/>
    <xf numFmtId="0" fontId="0" fillId="0" borderId="36" xfId="0" applyBorder="1"/>
    <xf numFmtId="0" fontId="0" fillId="0" borderId="32" xfId="0" applyBorder="1"/>
    <xf numFmtId="0" fontId="7" fillId="0" borderId="31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1" fillId="10" borderId="47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2" xfId="0" applyFont="1" applyFill="1" applyBorder="1" applyAlignment="1">
      <alignment horizontal="center" vertical="center" wrapText="1"/>
    </xf>
    <xf numFmtId="0" fontId="19" fillId="14" borderId="3" xfId="0" applyFont="1" applyFill="1" applyBorder="1" applyAlignment="1">
      <alignment horizontal="center" vertical="center" wrapText="1"/>
    </xf>
    <xf numFmtId="0" fontId="19" fillId="0" borderId="4" xfId="0" applyFont="1" applyBorder="1"/>
    <xf numFmtId="166" fontId="33" fillId="16" borderId="6" xfId="0" applyNumberFormat="1" applyFont="1" applyFill="1" applyBorder="1" applyAlignment="1">
      <alignment horizontal="center"/>
    </xf>
    <xf numFmtId="0" fontId="19" fillId="0" borderId="4" xfId="0" applyFont="1" applyBorder="1" applyAlignment="1">
      <alignment wrapText="1"/>
    </xf>
    <xf numFmtId="0" fontId="19" fillId="0" borderId="7" xfId="0" applyFont="1" applyBorder="1"/>
    <xf numFmtId="0" fontId="19" fillId="0" borderId="8" xfId="0" applyFont="1" applyBorder="1" applyAlignment="1">
      <alignment horizontal="center"/>
    </xf>
    <xf numFmtId="0" fontId="32" fillId="10" borderId="1" xfId="5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" fillId="0" borderId="40" xfId="0" applyFont="1" applyBorder="1"/>
    <xf numFmtId="0" fontId="1" fillId="11" borderId="3" xfId="0" applyFont="1" applyFill="1" applyBorder="1" applyAlignment="1">
      <alignment horizontal="center" wrapText="1"/>
    </xf>
    <xf numFmtId="166" fontId="9" fillId="0" borderId="6" xfId="0" applyNumberFormat="1" applyFont="1" applyBorder="1"/>
    <xf numFmtId="166" fontId="9" fillId="0" borderId="9" xfId="0" applyNumberFormat="1" applyFont="1" applyBorder="1"/>
    <xf numFmtId="0" fontId="1" fillId="10" borderId="1" xfId="0" applyFont="1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0" fillId="0" borderId="33" xfId="0" applyBorder="1"/>
    <xf numFmtId="168" fontId="0" fillId="0" borderId="0" xfId="0" applyNumberFormat="1"/>
    <xf numFmtId="166" fontId="31" fillId="0" borderId="0" xfId="0" applyNumberFormat="1" applyFont="1"/>
    <xf numFmtId="166" fontId="14" fillId="6" borderId="0" xfId="6" applyNumberFormat="1" applyFont="1" applyFill="1" applyAlignment="1">
      <alignment horizontal="center"/>
    </xf>
    <xf numFmtId="166" fontId="14" fillId="0" borderId="0" xfId="6" applyNumberFormat="1" applyFont="1" applyFill="1" applyAlignment="1">
      <alignment horizontal="center"/>
    </xf>
    <xf numFmtId="166" fontId="6" fillId="0" borderId="0" xfId="0" applyNumberFormat="1" applyFont="1" applyAlignment="1">
      <alignment vertical="center"/>
    </xf>
    <xf numFmtId="0" fontId="22" fillId="6" borderId="0" xfId="6" applyFont="1" applyFill="1" applyAlignment="1">
      <alignment horizontal="center"/>
    </xf>
    <xf numFmtId="0" fontId="34" fillId="6" borderId="0" xfId="6" applyFont="1" applyFill="1" applyAlignment="1">
      <alignment horizontal="center"/>
    </xf>
    <xf numFmtId="0" fontId="21" fillId="6" borderId="0" xfId="0" applyFont="1" applyFill="1"/>
    <xf numFmtId="166" fontId="2" fillId="0" borderId="0" xfId="1" applyNumberFormat="1" applyAlignment="1">
      <alignment horizontal="right"/>
    </xf>
    <xf numFmtId="8" fontId="0" fillId="0" borderId="0" xfId="0" applyNumberFormat="1" applyAlignment="1">
      <alignment horizontal="right"/>
    </xf>
    <xf numFmtId="8" fontId="0" fillId="0" borderId="0" xfId="0" applyNumberFormat="1" applyAlignment="1">
      <alignment vertical="center" wrapText="1"/>
    </xf>
    <xf numFmtId="8" fontId="1" fillId="0" borderId="0" xfId="0" applyNumberFormat="1" applyFont="1" applyAlignment="1">
      <alignment horizontal="right"/>
    </xf>
    <xf numFmtId="166" fontId="13" fillId="0" borderId="0" xfId="6" applyNumberFormat="1" applyFont="1" applyFill="1" applyAlignment="1"/>
    <xf numFmtId="166" fontId="16" fillId="0" borderId="0" xfId="0" applyNumberFormat="1" applyFont="1" applyAlignment="1">
      <alignment vertical="center"/>
    </xf>
    <xf numFmtId="8" fontId="0" fillId="0" borderId="0" xfId="0" applyNumberFormat="1" applyAlignment="1">
      <alignment horizontal="left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/>
    <xf numFmtId="0" fontId="0" fillId="0" borderId="38" xfId="0" applyBorder="1" applyAlignment="1">
      <alignment horizontal="center" vertical="center"/>
    </xf>
    <xf numFmtId="166" fontId="3" fillId="17" borderId="10" xfId="0" applyNumberFormat="1" applyFont="1" applyFill="1" applyBorder="1" applyAlignment="1">
      <alignment horizontal="center" vertical="center"/>
    </xf>
    <xf numFmtId="166" fontId="3" fillId="3" borderId="10" xfId="0" applyNumberFormat="1" applyFont="1" applyFill="1" applyBorder="1" applyAlignment="1">
      <alignment horizontal="center"/>
    </xf>
    <xf numFmtId="166" fontId="3" fillId="7" borderId="10" xfId="0" applyNumberFormat="1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 vertical="center"/>
    </xf>
    <xf numFmtId="0" fontId="0" fillId="0" borderId="38" xfId="0" applyBorder="1"/>
    <xf numFmtId="0" fontId="0" fillId="0" borderId="34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167" fontId="0" fillId="0" borderId="0" xfId="0" applyNumberFormat="1"/>
    <xf numFmtId="166" fontId="3" fillId="17" borderId="5" xfId="10">
      <alignment horizontal="center" vertical="center"/>
    </xf>
    <xf numFmtId="166" fontId="3" fillId="17" borderId="10" xfId="10" applyBorder="1">
      <alignment horizontal="center" vertical="center"/>
    </xf>
    <xf numFmtId="166" fontId="3" fillId="17" borderId="2" xfId="0" applyNumberFormat="1" applyFont="1" applyFill="1" applyBorder="1" applyAlignment="1">
      <alignment horizontal="center" vertical="center"/>
    </xf>
    <xf numFmtId="166" fontId="3" fillId="17" borderId="2" xfId="10" applyBorder="1">
      <alignment horizontal="center" vertical="center"/>
    </xf>
    <xf numFmtId="166" fontId="3" fillId="17" borderId="8" xfId="10" applyBorder="1">
      <alignment horizontal="center" vertical="center"/>
    </xf>
    <xf numFmtId="166" fontId="3" fillId="17" borderId="51" xfId="0" applyNumberFormat="1" applyFont="1" applyFill="1" applyBorder="1" applyAlignment="1">
      <alignment horizontal="center" vertical="center"/>
    </xf>
    <xf numFmtId="166" fontId="3" fillId="17" borderId="5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6" fontId="3" fillId="7" borderId="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166" fontId="3" fillId="17" borderId="53" xfId="0" applyNumberFormat="1" applyFont="1" applyFill="1" applyBorder="1" applyAlignment="1">
      <alignment horizontal="center" vertical="center"/>
    </xf>
    <xf numFmtId="166" fontId="3" fillId="17" borderId="40" xfId="0" applyNumberFormat="1" applyFont="1" applyFill="1" applyBorder="1" applyAlignment="1">
      <alignment horizontal="center" vertical="center"/>
    </xf>
    <xf numFmtId="166" fontId="3" fillId="17" borderId="40" xfId="10" applyBorder="1">
      <alignment horizontal="center" vertical="center"/>
    </xf>
    <xf numFmtId="166" fontId="3" fillId="7" borderId="40" xfId="0" applyNumberFormat="1" applyFont="1" applyFill="1" applyBorder="1" applyAlignment="1">
      <alignment horizontal="center"/>
    </xf>
    <xf numFmtId="8" fontId="3" fillId="0" borderId="0" xfId="0" applyNumberFormat="1" applyFont="1" applyAlignment="1">
      <alignment horizontal="right" vertical="center"/>
    </xf>
    <xf numFmtId="8" fontId="0" fillId="0" borderId="0" xfId="0" applyNumberFormat="1" applyAlignment="1">
      <alignment horizontal="center"/>
    </xf>
    <xf numFmtId="8" fontId="3" fillId="0" borderId="0" xfId="0" applyNumberFormat="1" applyFont="1" applyAlignment="1">
      <alignment horizontal="center" vertical="center"/>
    </xf>
    <xf numFmtId="8" fontId="17" fillId="0" borderId="0" xfId="0" applyNumberFormat="1" applyFont="1" applyAlignment="1">
      <alignment horizontal="center"/>
    </xf>
    <xf numFmtId="166" fontId="3" fillId="17" borderId="4" xfId="10" applyBorder="1">
      <alignment horizontal="center" vertical="center"/>
    </xf>
    <xf numFmtId="166" fontId="17" fillId="0" borderId="0" xfId="0" applyNumberFormat="1" applyFont="1" applyAlignment="1">
      <alignment horizontal="center"/>
    </xf>
    <xf numFmtId="0" fontId="0" fillId="10" borderId="31" xfId="0" applyFill="1" applyBorder="1" applyAlignment="1">
      <alignment horizontal="center" vertical="center"/>
    </xf>
    <xf numFmtId="166" fontId="0" fillId="10" borderId="31" xfId="0" applyNumberFormat="1" applyFill="1" applyBorder="1" applyAlignment="1">
      <alignment horizontal="center"/>
    </xf>
    <xf numFmtId="166" fontId="0" fillId="10" borderId="31" xfId="0" applyNumberFormat="1" applyFill="1" applyBorder="1" applyAlignment="1">
      <alignment horizontal="center" vertical="center"/>
    </xf>
    <xf numFmtId="0" fontId="0" fillId="10" borderId="31" xfId="0" applyFill="1" applyBorder="1" applyAlignment="1">
      <alignment horizontal="center"/>
    </xf>
    <xf numFmtId="166" fontId="18" fillId="21" borderId="36" xfId="0" applyNumberFormat="1" applyFont="1" applyFill="1" applyBorder="1" applyAlignment="1">
      <alignment horizontal="center"/>
    </xf>
    <xf numFmtId="166" fontId="18" fillId="21" borderId="32" xfId="0" applyNumberFormat="1" applyFont="1" applyFill="1" applyBorder="1" applyAlignment="1">
      <alignment horizontal="center"/>
    </xf>
    <xf numFmtId="166" fontId="18" fillId="22" borderId="4" xfId="0" applyNumberFormat="1" applyFont="1" applyFill="1" applyBorder="1" applyAlignment="1">
      <alignment horizontal="center"/>
    </xf>
    <xf numFmtId="166" fontId="18" fillId="22" borderId="6" xfId="0" applyNumberFormat="1" applyFont="1" applyFill="1" applyBorder="1" applyAlignment="1">
      <alignment horizontal="center"/>
    </xf>
    <xf numFmtId="166" fontId="18" fillId="22" borderId="7" xfId="0" applyNumberFormat="1" applyFont="1" applyFill="1" applyBorder="1" applyAlignment="1">
      <alignment horizontal="center"/>
    </xf>
    <xf numFmtId="166" fontId="18" fillId="22" borderId="9" xfId="0" applyNumberFormat="1" applyFont="1" applyFill="1" applyBorder="1" applyAlignment="1">
      <alignment horizontal="center"/>
    </xf>
    <xf numFmtId="166" fontId="30" fillId="0" borderId="0" xfId="9" applyNumberFormat="1" applyFill="1" applyBorder="1"/>
    <xf numFmtId="166" fontId="18" fillId="22" borderId="14" xfId="0" applyNumberFormat="1" applyFont="1" applyFill="1" applyBorder="1" applyAlignment="1">
      <alignment horizontal="center"/>
    </xf>
    <xf numFmtId="166" fontId="18" fillId="22" borderId="25" xfId="0" applyNumberFormat="1" applyFont="1" applyFill="1" applyBorder="1" applyAlignment="1">
      <alignment horizontal="center"/>
    </xf>
    <xf numFmtId="166" fontId="18" fillId="22" borderId="29" xfId="0" applyNumberFormat="1" applyFont="1" applyFill="1" applyBorder="1" applyAlignment="1">
      <alignment horizontal="center"/>
    </xf>
    <xf numFmtId="166" fontId="18" fillId="22" borderId="31" xfId="0" applyNumberFormat="1" applyFont="1" applyFill="1" applyBorder="1" applyAlignment="1">
      <alignment horizontal="center"/>
    </xf>
    <xf numFmtId="166" fontId="18" fillId="22" borderId="36" xfId="0" applyNumberFormat="1" applyFont="1" applyFill="1" applyBorder="1" applyAlignment="1">
      <alignment horizontal="center"/>
    </xf>
    <xf numFmtId="166" fontId="18" fillId="22" borderId="32" xfId="0" applyNumberFormat="1" applyFont="1" applyFill="1" applyBorder="1" applyAlignment="1">
      <alignment horizontal="center"/>
    </xf>
    <xf numFmtId="166" fontId="18" fillId="22" borderId="39" xfId="0" applyNumberFormat="1" applyFont="1" applyFill="1" applyBorder="1" applyAlignment="1">
      <alignment horizontal="center"/>
    </xf>
    <xf numFmtId="166" fontId="18" fillId="22" borderId="49" xfId="0" applyNumberFormat="1" applyFont="1" applyFill="1" applyBorder="1" applyAlignment="1">
      <alignment horizontal="center"/>
    </xf>
    <xf numFmtId="166" fontId="19" fillId="20" borderId="8" xfId="0" applyNumberFormat="1" applyFont="1" applyFill="1" applyBorder="1" applyAlignment="1">
      <alignment horizontal="center" vertical="center"/>
    </xf>
    <xf numFmtId="166" fontId="0" fillId="0" borderId="0" xfId="0" quotePrefix="1" applyNumberFormat="1" applyAlignment="1">
      <alignment vertical="center"/>
    </xf>
    <xf numFmtId="4" fontId="0" fillId="0" borderId="0" xfId="0" applyNumberFormat="1"/>
    <xf numFmtId="166" fontId="0" fillId="0" borderId="33" xfId="0" applyNumberFormat="1" applyBorder="1" applyAlignment="1">
      <alignment horizontal="center" vertical="center"/>
    </xf>
    <xf numFmtId="166" fontId="0" fillId="0" borderId="34" xfId="0" applyNumberFormat="1" applyBorder="1" applyAlignment="1">
      <alignment horizontal="center" vertical="center"/>
    </xf>
    <xf numFmtId="166" fontId="9" fillId="2" borderId="6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9" fontId="0" fillId="0" borderId="0" xfId="0" applyNumberFormat="1"/>
    <xf numFmtId="4" fontId="9" fillId="0" borderId="0" xfId="0" applyNumberFormat="1" applyFont="1"/>
    <xf numFmtId="166" fontId="3" fillId="17" borderId="7" xfId="10" applyBorder="1">
      <alignment horizontal="center" vertical="center"/>
    </xf>
    <xf numFmtId="166" fontId="9" fillId="0" borderId="0" xfId="0" applyNumberFormat="1" applyFont="1" applyAlignment="1">
      <alignment horizontal="center"/>
    </xf>
    <xf numFmtId="168" fontId="9" fillId="0" borderId="0" xfId="0" applyNumberFormat="1" applyFont="1"/>
    <xf numFmtId="166" fontId="9" fillId="0" borderId="4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0" borderId="0" xfId="6" applyFont="1" applyFill="1" applyBorder="1" applyAlignment="1">
      <alignment horizontal="center"/>
    </xf>
    <xf numFmtId="166" fontId="17" fillId="0" borderId="0" xfId="6" applyNumberFormat="1" applyFont="1" applyFill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10" fontId="0" fillId="4" borderId="45" xfId="0" applyNumberForma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left"/>
    </xf>
    <xf numFmtId="166" fontId="18" fillId="21" borderId="49" xfId="0" applyNumberFormat="1" applyFont="1" applyFill="1" applyBorder="1" applyAlignment="1">
      <alignment horizontal="center"/>
    </xf>
    <xf numFmtId="0" fontId="35" fillId="0" borderId="0" xfId="0" applyFont="1"/>
    <xf numFmtId="166" fontId="36" fillId="17" borderId="5" xfId="0" applyNumberFormat="1" applyFont="1" applyFill="1" applyBorder="1" applyAlignment="1">
      <alignment horizontal="center" vertical="center"/>
    </xf>
    <xf numFmtId="166" fontId="9" fillId="3" borderId="54" xfId="0" applyNumberFormat="1" applyFont="1" applyFill="1" applyBorder="1" applyAlignment="1">
      <alignment horizontal="center" vertical="center"/>
    </xf>
    <xf numFmtId="8" fontId="0" fillId="0" borderId="0" xfId="0" applyNumberFormat="1" applyAlignment="1">
      <alignment vertical="center"/>
    </xf>
    <xf numFmtId="8" fontId="3" fillId="0" borderId="0" xfId="0" applyNumberFormat="1" applyFont="1" applyAlignment="1">
      <alignment vertical="center"/>
    </xf>
    <xf numFmtId="166" fontId="3" fillId="3" borderId="8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166" fontId="9" fillId="0" borderId="0" xfId="0" applyNumberFormat="1" applyFont="1" applyAlignment="1">
      <alignment horizontal="left" vertical="center"/>
    </xf>
    <xf numFmtId="166" fontId="0" fillId="0" borderId="0" xfId="0" quotePrefix="1" applyNumberFormat="1" applyAlignment="1">
      <alignment horizontal="left" vertical="center"/>
    </xf>
    <xf numFmtId="166" fontId="3" fillId="0" borderId="0" xfId="10" applyFill="1" applyBorder="1">
      <alignment horizontal="center" vertical="center"/>
    </xf>
    <xf numFmtId="0" fontId="0" fillId="0" borderId="44" xfId="0" applyBorder="1" applyAlignment="1">
      <alignment horizontal="center" vertical="center"/>
    </xf>
    <xf numFmtId="166" fontId="9" fillId="3" borderId="55" xfId="0" applyNumberFormat="1" applyFont="1" applyFill="1" applyBorder="1" applyAlignment="1">
      <alignment horizontal="center"/>
    </xf>
    <xf numFmtId="166" fontId="3" fillId="17" borderId="1" xfId="0" applyNumberFormat="1" applyFont="1" applyFill="1" applyBorder="1" applyAlignment="1">
      <alignment horizontal="center" vertical="center"/>
    </xf>
    <xf numFmtId="166" fontId="3" fillId="17" borderId="4" xfId="0" applyNumberFormat="1" applyFont="1" applyFill="1" applyBorder="1" applyAlignment="1">
      <alignment horizontal="center" vertical="center"/>
    </xf>
    <xf numFmtId="166" fontId="3" fillId="17" borderId="7" xfId="0" applyNumberFormat="1" applyFont="1" applyFill="1" applyBorder="1" applyAlignment="1">
      <alignment horizontal="center" vertical="center"/>
    </xf>
    <xf numFmtId="166" fontId="3" fillId="17" borderId="41" xfId="0" applyNumberFormat="1" applyFont="1" applyFill="1" applyBorder="1" applyAlignment="1">
      <alignment horizontal="center" vertical="center"/>
    </xf>
    <xf numFmtId="166" fontId="18" fillId="0" borderId="0" xfId="0" applyNumberFormat="1" applyFont="1" applyAlignment="1">
      <alignment horizontal="center"/>
    </xf>
    <xf numFmtId="0" fontId="0" fillId="0" borderId="23" xfId="0" applyBorder="1" applyAlignment="1">
      <alignment horizontal="center"/>
    </xf>
    <xf numFmtId="166" fontId="3" fillId="17" borderId="27" xfId="10" applyBorder="1">
      <alignment horizontal="center" vertical="center"/>
    </xf>
    <xf numFmtId="166" fontId="3" fillId="17" borderId="23" xfId="10" applyBorder="1">
      <alignment horizontal="center" vertical="center"/>
    </xf>
    <xf numFmtId="0" fontId="0" fillId="10" borderId="35" xfId="0" applyFill="1" applyBorder="1" applyAlignment="1">
      <alignment horizontal="center" vertical="center"/>
    </xf>
    <xf numFmtId="166" fontId="36" fillId="17" borderId="2" xfId="0" applyNumberFormat="1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 vertical="center"/>
    </xf>
    <xf numFmtId="166" fontId="3" fillId="17" borderId="12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6" fontId="0" fillId="3" borderId="10" xfId="0" applyNumberFormat="1" applyFill="1" applyBorder="1" applyAlignment="1">
      <alignment horizontal="center"/>
    </xf>
    <xf numFmtId="166" fontId="3" fillId="24" borderId="5" xfId="10" applyFill="1">
      <alignment horizontal="center" vertical="center"/>
    </xf>
    <xf numFmtId="166" fontId="3" fillId="24" borderId="8" xfId="10" applyFill="1" applyBorder="1">
      <alignment horizontal="center" vertical="center"/>
    </xf>
    <xf numFmtId="166" fontId="0" fillId="3" borderId="11" xfId="0" applyNumberFormat="1" applyFill="1" applyBorder="1" applyAlignment="1">
      <alignment horizontal="center"/>
    </xf>
    <xf numFmtId="166" fontId="3" fillId="24" borderId="10" xfId="10" applyFill="1" applyBorder="1">
      <alignment horizontal="center" vertical="center"/>
    </xf>
    <xf numFmtId="166" fontId="9" fillId="3" borderId="5" xfId="0" applyNumberFormat="1" applyFont="1" applyFill="1" applyBorder="1" applyAlignment="1">
      <alignment horizontal="center"/>
    </xf>
    <xf numFmtId="166" fontId="9" fillId="3" borderId="2" xfId="0" applyNumberFormat="1" applyFont="1" applyFill="1" applyBorder="1" applyAlignment="1">
      <alignment horizontal="center"/>
    </xf>
    <xf numFmtId="166" fontId="9" fillId="3" borderId="40" xfId="0" applyNumberFormat="1" applyFont="1" applyFill="1" applyBorder="1" applyAlignment="1">
      <alignment horizontal="center"/>
    </xf>
    <xf numFmtId="166" fontId="0" fillId="3" borderId="10" xfId="0" applyNumberFormat="1" applyFill="1" applyBorder="1" applyAlignment="1">
      <alignment horizontal="center" vertical="center"/>
    </xf>
    <xf numFmtId="7" fontId="21" fillId="3" borderId="11" xfId="7" applyNumberFormat="1" applyFont="1" applyFill="1" applyBorder="1" applyAlignment="1">
      <alignment horizontal="center" vertical="center"/>
    </xf>
    <xf numFmtId="166" fontId="0" fillId="3" borderId="8" xfId="0" applyNumberFormat="1" applyFill="1" applyBorder="1" applyAlignment="1">
      <alignment horizontal="center" vertical="center"/>
    </xf>
    <xf numFmtId="7" fontId="21" fillId="3" borderId="9" xfId="7" applyNumberFormat="1" applyFont="1" applyFill="1" applyBorder="1" applyAlignment="1">
      <alignment horizontal="center" vertical="center"/>
    </xf>
    <xf numFmtId="166" fontId="19" fillId="20" borderId="4" xfId="0" applyNumberFormat="1" applyFont="1" applyFill="1" applyBorder="1" applyAlignment="1">
      <alignment horizontal="center" vertical="center"/>
    </xf>
    <xf numFmtId="166" fontId="19" fillId="20" borderId="7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66" fontId="9" fillId="2" borderId="4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6" fontId="9" fillId="2" borderId="7" xfId="0" applyNumberFormat="1" applyFont="1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166" fontId="3" fillId="17" borderId="36" xfId="10" applyBorder="1">
      <alignment horizontal="center" vertical="center"/>
    </xf>
    <xf numFmtId="166" fontId="3" fillId="17" borderId="32" xfId="10" applyBorder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9" fillId="14" borderId="35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166" fontId="33" fillId="15" borderId="8" xfId="0" applyNumberFormat="1" applyFont="1" applyFill="1" applyBorder="1" applyAlignment="1">
      <alignment horizontal="center"/>
    </xf>
    <xf numFmtId="166" fontId="33" fillId="16" borderId="9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6" fontId="9" fillId="2" borderId="51" xfId="0" applyNumberFormat="1" applyFont="1" applyFill="1" applyBorder="1" applyAlignment="1">
      <alignment horizontal="center" vertical="center"/>
    </xf>
    <xf numFmtId="166" fontId="9" fillId="2" borderId="52" xfId="0" applyNumberFormat="1" applyFont="1" applyFill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40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66" fontId="3" fillId="17" borderId="27" xfId="10" applyBorder="1">
      <alignment horizontal="center" vertical="center"/>
    </xf>
    <xf numFmtId="166" fontId="3" fillId="17" borderId="29" xfId="10" applyBorder="1">
      <alignment horizontal="center" vertic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166" fontId="3" fillId="17" borderId="23" xfId="10" applyBorder="1">
      <alignment horizontal="center" vertical="center"/>
    </xf>
    <xf numFmtId="166" fontId="3" fillId="17" borderId="25" xfId="10" applyBorder="1">
      <alignment horizontal="center" vertical="center"/>
    </xf>
    <xf numFmtId="8" fontId="0" fillId="0" borderId="0" xfId="0" applyNumberFormat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166" fontId="3" fillId="17" borderId="27" xfId="0" applyNumberFormat="1" applyFont="1" applyFill="1" applyBorder="1" applyAlignment="1">
      <alignment horizontal="center" vertical="center"/>
    </xf>
    <xf numFmtId="166" fontId="3" fillId="17" borderId="29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33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14" fillId="9" borderId="0" xfId="6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0" fillId="10" borderId="50" xfId="0" applyFill="1" applyBorder="1" applyAlignment="1">
      <alignment horizontal="center" vertical="center" wrapText="1"/>
    </xf>
    <xf numFmtId="0" fontId="0" fillId="10" borderId="51" xfId="0" applyFill="1" applyBorder="1" applyAlignment="1">
      <alignment horizontal="center" vertical="center"/>
    </xf>
    <xf numFmtId="166" fontId="3" fillId="17" borderId="51" xfId="10" applyBorder="1">
      <alignment horizontal="center" vertical="center"/>
    </xf>
    <xf numFmtId="166" fontId="3" fillId="17" borderId="6" xfId="10" applyBorder="1">
      <alignment horizontal="center" vertical="center"/>
    </xf>
    <xf numFmtId="166" fontId="3" fillId="17" borderId="4" xfId="10" applyBorder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6" borderId="7" xfId="0" applyFill="1" applyBorder="1" applyAlignment="1">
      <alignment horizontal="left"/>
    </xf>
    <xf numFmtId="0" fontId="0" fillId="6" borderId="34" xfId="0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12" xfId="0" applyFont="1" applyFill="1" applyBorder="1" applyAlignment="1">
      <alignment horizontal="left"/>
    </xf>
    <xf numFmtId="0" fontId="9" fillId="6" borderId="10" xfId="0" applyFont="1" applyFill="1" applyBorder="1" applyAlignment="1">
      <alignment horizontal="left"/>
    </xf>
    <xf numFmtId="0" fontId="9" fillId="6" borderId="41" xfId="0" applyFont="1" applyFill="1" applyBorder="1" applyAlignment="1">
      <alignment horizontal="left"/>
    </xf>
    <xf numFmtId="0" fontId="9" fillId="6" borderId="40" xfId="0" applyFont="1" applyFill="1" applyBorder="1" applyAlignment="1">
      <alignment horizontal="left"/>
    </xf>
    <xf numFmtId="0" fontId="0" fillId="10" borderId="5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0" fillId="0" borderId="41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10" borderId="5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10" borderId="50" xfId="0" applyFill="1" applyBorder="1" applyAlignment="1">
      <alignment horizontal="center" vertical="center"/>
    </xf>
    <xf numFmtId="0" fontId="0" fillId="10" borderId="52" xfId="0" applyFill="1" applyBorder="1" applyAlignment="1">
      <alignment horizontal="center" vertical="center"/>
    </xf>
    <xf numFmtId="166" fontId="3" fillId="17" borderId="33" xfId="0" applyNumberFormat="1" applyFont="1" applyFill="1" applyBorder="1" applyAlignment="1">
      <alignment horizontal="center" vertical="center"/>
    </xf>
    <xf numFmtId="166" fontId="3" fillId="17" borderId="25" xfId="0" applyNumberFormat="1" applyFont="1" applyFill="1" applyBorder="1" applyAlignment="1">
      <alignment horizontal="center" vertical="center"/>
    </xf>
    <xf numFmtId="166" fontId="3" fillId="17" borderId="34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/>
    </xf>
    <xf numFmtId="0" fontId="0" fillId="10" borderId="2" xfId="0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9" fillId="10" borderId="1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51" xfId="0" applyFont="1" applyBorder="1" applyAlignment="1">
      <alignment horizontal="left"/>
    </xf>
    <xf numFmtId="0" fontId="0" fillId="10" borderId="15" xfId="0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 vertical="center" wrapText="1"/>
    </xf>
    <xf numFmtId="0" fontId="9" fillId="0" borderId="33" xfId="0" applyFont="1" applyBorder="1" applyAlignment="1">
      <alignment horizontal="left"/>
    </xf>
    <xf numFmtId="0" fontId="9" fillId="10" borderId="3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66" fontId="0" fillId="10" borderId="31" xfId="0" applyNumberFormat="1" applyFill="1" applyBorder="1" applyAlignment="1">
      <alignment horizontal="center" vertical="center" wrapText="1"/>
    </xf>
    <xf numFmtId="166" fontId="0" fillId="10" borderId="36" xfId="0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0" fillId="0" borderId="26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10" borderId="44" xfId="0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10" borderId="31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6" fontId="18" fillId="22" borderId="23" xfId="0" applyNumberFormat="1" applyFont="1" applyFill="1" applyBorder="1" applyAlignment="1">
      <alignment horizontal="center"/>
    </xf>
    <xf numFmtId="166" fontId="18" fillId="22" borderId="25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6" fontId="18" fillId="22" borderId="27" xfId="0" applyNumberFormat="1" applyFont="1" applyFill="1" applyBorder="1" applyAlignment="1">
      <alignment horizontal="center"/>
    </xf>
    <xf numFmtId="166" fontId="18" fillId="22" borderId="29" xfId="0" applyNumberFormat="1" applyFont="1" applyFill="1" applyBorder="1" applyAlignment="1">
      <alignment horizontal="center"/>
    </xf>
    <xf numFmtId="166" fontId="18" fillId="22" borderId="4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6" fontId="0" fillId="0" borderId="0" xfId="0" applyNumberFormat="1" applyAlignment="1">
      <alignment horizontal="left"/>
    </xf>
    <xf numFmtId="166" fontId="0" fillId="0" borderId="5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9" borderId="0" xfId="6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10" borderId="2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2" fillId="0" borderId="0" xfId="6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0" fontId="9" fillId="10" borderId="4" xfId="0" applyFont="1" applyFill="1" applyBorder="1" applyAlignment="1">
      <alignment vertical="center" wrapText="1"/>
    </xf>
    <xf numFmtId="0" fontId="9" fillId="10" borderId="5" xfId="0" applyFont="1" applyFill="1" applyBorder="1" applyAlignment="1">
      <alignment vertical="center" wrapText="1"/>
    </xf>
    <xf numFmtId="0" fontId="9" fillId="10" borderId="35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4" fillId="9" borderId="0" xfId="6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166" fontId="3" fillId="23" borderId="23" xfId="0" applyNumberFormat="1" applyFont="1" applyFill="1" applyBorder="1" applyAlignment="1">
      <alignment horizontal="center"/>
    </xf>
    <xf numFmtId="166" fontId="3" fillId="23" borderId="25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166" fontId="3" fillId="23" borderId="27" xfId="0" applyNumberFormat="1" applyFont="1" applyFill="1" applyBorder="1" applyAlignment="1">
      <alignment horizontal="center"/>
    </xf>
    <xf numFmtId="166" fontId="3" fillId="23" borderId="29" xfId="0" applyNumberFormat="1" applyFont="1" applyFill="1" applyBorder="1" applyAlignment="1">
      <alignment horizontal="center"/>
    </xf>
    <xf numFmtId="166" fontId="3" fillId="23" borderId="4" xfId="0" applyNumberFormat="1" applyFont="1" applyFill="1" applyBorder="1" applyAlignment="1">
      <alignment horizontal="center"/>
    </xf>
    <xf numFmtId="166" fontId="3" fillId="23" borderId="6" xfId="0" applyNumberFormat="1" applyFont="1" applyFill="1" applyBorder="1" applyAlignment="1">
      <alignment horizontal="center"/>
    </xf>
    <xf numFmtId="0" fontId="0" fillId="10" borderId="45" xfId="0" applyFill="1" applyBorder="1" applyAlignment="1">
      <alignment horizontal="left"/>
    </xf>
    <xf numFmtId="0" fontId="14" fillId="9" borderId="45" xfId="6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 wrapText="1"/>
    </xf>
    <xf numFmtId="0" fontId="0" fillId="10" borderId="45" xfId="0" applyFill="1" applyBorder="1"/>
    <xf numFmtId="0" fontId="15" fillId="9" borderId="0" xfId="6" applyFont="1" applyBorder="1" applyAlignment="1">
      <alignment horizontal="center" vertical="center" wrapText="1"/>
    </xf>
    <xf numFmtId="0" fontId="0" fillId="25" borderId="4" xfId="0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0" fontId="0" fillId="25" borderId="33" xfId="0" applyFill="1" applyBorder="1" applyAlignment="1">
      <alignment horizontal="center" vertical="center"/>
    </xf>
    <xf numFmtId="166" fontId="9" fillId="3" borderId="40" xfId="0" applyNumberFormat="1" applyFont="1" applyFill="1" applyBorder="1" applyAlignment="1">
      <alignment horizontal="center" vertical="center"/>
    </xf>
    <xf numFmtId="166" fontId="9" fillId="4" borderId="40" xfId="0" applyNumberFormat="1" applyFont="1" applyFill="1" applyBorder="1" applyAlignment="1">
      <alignment horizontal="center" vertical="center"/>
    </xf>
    <xf numFmtId="0" fontId="0" fillId="25" borderId="44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56" xfId="0" applyFill="1" applyBorder="1" applyAlignment="1">
      <alignment horizontal="center" vertical="center"/>
    </xf>
    <xf numFmtId="166" fontId="9" fillId="3" borderId="57" xfId="0" applyNumberFormat="1" applyFont="1" applyFill="1" applyBorder="1" applyAlignment="1">
      <alignment horizontal="center" vertical="center"/>
    </xf>
    <xf numFmtId="166" fontId="9" fillId="4" borderId="10" xfId="0" applyNumberFormat="1" applyFont="1" applyFill="1" applyBorder="1" applyAlignment="1">
      <alignment horizontal="center" vertical="center"/>
    </xf>
    <xf numFmtId="166" fontId="9" fillId="4" borderId="57" xfId="0" applyNumberFormat="1" applyFont="1" applyFill="1" applyBorder="1" applyAlignment="1">
      <alignment horizontal="center" vertical="center"/>
    </xf>
    <xf numFmtId="166" fontId="9" fillId="3" borderId="11" xfId="0" applyNumberFormat="1" applyFont="1" applyFill="1" applyBorder="1" applyAlignment="1">
      <alignment horizontal="center" vertical="center"/>
    </xf>
    <xf numFmtId="166" fontId="3" fillId="17" borderId="5" xfId="10" applyBorder="1">
      <alignment horizontal="center" vertical="center"/>
    </xf>
    <xf numFmtId="0" fontId="0" fillId="25" borderId="7" xfId="0" applyFill="1" applyBorder="1" applyAlignment="1">
      <alignment horizontal="center" vertical="center"/>
    </xf>
    <xf numFmtId="0" fontId="0" fillId="25" borderId="8" xfId="0" applyFill="1" applyBorder="1" applyAlignment="1">
      <alignment horizontal="center" vertical="center"/>
    </xf>
    <xf numFmtId="0" fontId="0" fillId="25" borderId="34" xfId="0" applyFill="1" applyBorder="1" applyAlignment="1">
      <alignment horizontal="center" vertical="center"/>
    </xf>
  </cellXfs>
  <cellStyles count="11">
    <cellStyle name="Bé" xfId="9" builtinId="26"/>
    <cellStyle name="Èmfasi3" xfId="6" builtinId="37"/>
    <cellStyle name="Enllaç" xfId="5" builtinId="8"/>
    <cellStyle name="Euro" xfId="2" xr:uid="{00000000-0005-0000-0000-000001000000}"/>
    <cellStyle name="Euro 2" xfId="4" xr:uid="{00000000-0005-0000-0000-000002000000}"/>
    <cellStyle name="Incorrecte" xfId="8" builtinId="27"/>
    <cellStyle name="Moneda" xfId="7" builtinId="4"/>
    <cellStyle name="Normal" xfId="0" builtinId="0"/>
    <cellStyle name="Normal 2" xfId="3" xr:uid="{00000000-0005-0000-0000-000006000000}"/>
    <cellStyle name="Normal 3" xfId="1" xr:uid="{00000000-0005-0000-0000-000007000000}"/>
    <cellStyle name="OK TAULES" xfId="10" xr:uid="{F12F0D1C-7757-493D-92AE-D1B8ED4C9FDF}"/>
  </cellStyles>
  <dxfs count="0"/>
  <tableStyles count="0" defaultTableStyle="TableStyleMedium2" defaultPivotStyle="PivotStyleLight16"/>
  <colors>
    <mruColors>
      <color rgb="FFE4C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uab.cat/doc/normativa-uab-indumentaria" TargetMode="External"/><Relationship Id="rId1" Type="http://schemas.openxmlformats.org/officeDocument/2006/relationships/hyperlink" Target="https://www.uab.cat/doc/normativa-uab-indumentari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DDC3-5CEE-49E0-A359-E1DAE100FAF3}">
  <sheetPr>
    <tabColor rgb="FF92D050"/>
    <pageSetUpPr fitToPage="1"/>
  </sheetPr>
  <dimension ref="A2:AA194"/>
  <sheetViews>
    <sheetView showGridLines="0" tabSelected="1" zoomScale="96" zoomScaleNormal="96" workbookViewId="0">
      <selection activeCell="N52" sqref="N52"/>
    </sheetView>
  </sheetViews>
  <sheetFormatPr defaultColWidth="9.140625" defaultRowHeight="15"/>
  <cols>
    <col min="1" max="1" width="9.140625" customWidth="1"/>
    <col min="2" max="2" width="21.140625" customWidth="1"/>
    <col min="3" max="3" width="14.7109375" customWidth="1"/>
    <col min="4" max="4" width="15" customWidth="1"/>
    <col min="5" max="5" width="14" customWidth="1"/>
    <col min="6" max="6" width="14.42578125" customWidth="1"/>
    <col min="7" max="7" width="15.28515625" customWidth="1"/>
    <col min="8" max="8" width="16" bestFit="1" customWidth="1"/>
    <col min="9" max="9" width="14.85546875" customWidth="1"/>
    <col min="10" max="10" width="14.140625" customWidth="1"/>
    <col min="11" max="11" width="10.42578125" customWidth="1"/>
    <col min="12" max="12" width="15.140625" customWidth="1"/>
    <col min="13" max="13" width="13" customWidth="1"/>
    <col min="14" max="14" width="10.5703125" customWidth="1"/>
    <col min="15" max="15" width="14.5703125" style="21" customWidth="1"/>
    <col min="16" max="16" width="10.28515625" style="2" customWidth="1"/>
    <col min="17" max="19" width="14.140625" style="2" customWidth="1"/>
    <col min="20" max="20" width="14.7109375" customWidth="1"/>
    <col min="21" max="21" width="13.7109375" bestFit="1" customWidth="1"/>
    <col min="22" max="22" width="12.140625" customWidth="1"/>
    <col min="23" max="23" width="14.28515625" customWidth="1"/>
    <col min="24" max="24" width="12.85546875" customWidth="1"/>
  </cols>
  <sheetData>
    <row r="2" spans="1:26" ht="21">
      <c r="A2" s="396" t="s">
        <v>0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</row>
    <row r="4" spans="1:26">
      <c r="A4" s="441" t="s">
        <v>1</v>
      </c>
      <c r="B4" s="441"/>
      <c r="C4" s="441"/>
      <c r="D4" s="441"/>
      <c r="E4" s="441"/>
      <c r="F4" s="441"/>
      <c r="G4" s="441"/>
      <c r="H4" s="54"/>
      <c r="I4" s="54"/>
    </row>
    <row r="5" spans="1:26">
      <c r="A5" s="55"/>
      <c r="B5" s="55"/>
      <c r="C5" s="55"/>
      <c r="D5" s="55"/>
      <c r="E5" s="55"/>
      <c r="F5" s="55"/>
      <c r="G5" s="55"/>
      <c r="H5" s="54"/>
      <c r="I5" s="54"/>
    </row>
    <row r="6" spans="1:26">
      <c r="A6" s="18" t="s">
        <v>2</v>
      </c>
      <c r="O6" s="227"/>
    </row>
    <row r="7" spans="1:26" ht="15.75" thickBot="1">
      <c r="A7" s="431"/>
      <c r="B7" s="431"/>
      <c r="C7" s="431"/>
      <c r="D7" s="431"/>
      <c r="E7" s="431"/>
      <c r="F7" s="431"/>
      <c r="G7" s="431"/>
      <c r="H7" s="431"/>
      <c r="I7" s="431"/>
      <c r="T7" s="2"/>
      <c r="U7" s="2"/>
      <c r="V7" s="2"/>
      <c r="W7" s="2"/>
      <c r="X7" s="2"/>
      <c r="Y7" s="2"/>
      <c r="Z7" s="2"/>
    </row>
    <row r="8" spans="1:26" ht="15" customHeight="1">
      <c r="A8" s="360" t="s">
        <v>3</v>
      </c>
      <c r="B8" s="366"/>
      <c r="C8" s="366"/>
      <c r="D8" s="363" t="s">
        <v>4</v>
      </c>
      <c r="E8" s="360" t="s">
        <v>5</v>
      </c>
      <c r="F8" s="369" t="s">
        <v>6</v>
      </c>
      <c r="G8" s="369" t="s">
        <v>7</v>
      </c>
      <c r="H8" s="369" t="s">
        <v>8</v>
      </c>
      <c r="I8" s="369" t="s">
        <v>9</v>
      </c>
      <c r="J8" s="369" t="s">
        <v>10</v>
      </c>
      <c r="K8" s="369" t="s">
        <v>11</v>
      </c>
      <c r="L8" s="369" t="s">
        <v>12</v>
      </c>
      <c r="M8" s="373" t="s">
        <v>13</v>
      </c>
      <c r="T8" s="2"/>
      <c r="U8" s="2"/>
      <c r="V8" s="2"/>
      <c r="W8" s="2"/>
      <c r="X8" s="2"/>
      <c r="Y8" s="2"/>
      <c r="Z8" s="2"/>
    </row>
    <row r="9" spans="1:26">
      <c r="A9" s="361"/>
      <c r="B9" s="367"/>
      <c r="C9" s="367"/>
      <c r="D9" s="364"/>
      <c r="E9" s="361"/>
      <c r="F9" s="370"/>
      <c r="G9" s="370"/>
      <c r="H9" s="370"/>
      <c r="I9" s="370"/>
      <c r="J9" s="370"/>
      <c r="K9" s="370"/>
      <c r="L9" s="370"/>
      <c r="M9" s="374"/>
      <c r="T9" s="2"/>
      <c r="U9" s="2"/>
      <c r="V9" s="2"/>
      <c r="W9" s="2"/>
      <c r="X9" s="2"/>
      <c r="Y9" s="2"/>
      <c r="Z9" s="2"/>
    </row>
    <row r="10" spans="1:26" ht="19.5" thickBot="1">
      <c r="A10" s="362"/>
      <c r="B10" s="368"/>
      <c r="C10" s="368"/>
      <c r="D10" s="365"/>
      <c r="E10" s="362"/>
      <c r="F10" s="371"/>
      <c r="G10" s="371"/>
      <c r="H10" s="371"/>
      <c r="I10" s="371"/>
      <c r="J10" s="371"/>
      <c r="K10" s="371"/>
      <c r="L10" s="371"/>
      <c r="M10" s="375"/>
      <c r="N10" s="288"/>
      <c r="T10" s="2"/>
      <c r="U10" s="2"/>
      <c r="V10" s="2"/>
      <c r="W10" s="2"/>
      <c r="X10" s="2"/>
      <c r="Y10" s="2"/>
      <c r="Z10" s="2"/>
    </row>
    <row r="11" spans="1:26">
      <c r="A11" s="216" t="s">
        <v>14</v>
      </c>
      <c r="B11" s="222"/>
      <c r="C11" s="224"/>
      <c r="D11" s="217" t="s">
        <v>15</v>
      </c>
      <c r="E11" s="301">
        <v>1326.9</v>
      </c>
      <c r="F11" s="230">
        <v>1039.6099999999999</v>
      </c>
      <c r="G11" s="310">
        <v>1172.1600000000001</v>
      </c>
      <c r="H11" s="230">
        <v>240.22</v>
      </c>
      <c r="I11" s="230">
        <v>15.8</v>
      </c>
      <c r="J11" s="311">
        <f t="shared" ref="J11:J19" si="0">SUM(E11:I11)</f>
        <v>3794.69</v>
      </c>
      <c r="K11" s="230">
        <v>818.82</v>
      </c>
      <c r="L11" s="237">
        <f>K11+F11+G11+H11+I11</f>
        <v>3286.61</v>
      </c>
      <c r="M11" s="312">
        <f>J11*12+L11*2</f>
        <v>52109.5</v>
      </c>
      <c r="N11" s="2"/>
      <c r="O11" s="2"/>
      <c r="T11" s="2"/>
      <c r="U11" s="2"/>
      <c r="V11" s="2"/>
      <c r="W11" s="2"/>
      <c r="X11" s="2"/>
      <c r="Y11" s="2"/>
      <c r="Z11" s="2"/>
    </row>
    <row r="12" spans="1:26">
      <c r="A12" s="1" t="s">
        <v>14</v>
      </c>
      <c r="B12" s="198"/>
      <c r="C12" s="225"/>
      <c r="D12" s="191" t="s">
        <v>16</v>
      </c>
      <c r="E12" s="302">
        <v>574.80999999999995</v>
      </c>
      <c r="F12" s="289">
        <v>958.14</v>
      </c>
      <c r="G12" s="72">
        <v>0</v>
      </c>
      <c r="H12" s="72">
        <v>129.63</v>
      </c>
      <c r="I12" s="72">
        <v>0</v>
      </c>
      <c r="J12" s="219">
        <f t="shared" si="0"/>
        <v>1662.58</v>
      </c>
      <c r="K12" s="72">
        <v>354.72</v>
      </c>
      <c r="L12" s="220">
        <f>K12+F12+G12+H12+I12</f>
        <v>1442.4900000000002</v>
      </c>
      <c r="M12" s="221">
        <f>J12*12+L12*2</f>
        <v>22835.94</v>
      </c>
      <c r="N12" s="2"/>
      <c r="O12" s="2"/>
      <c r="T12" s="2"/>
      <c r="U12" s="2"/>
      <c r="V12" s="2"/>
      <c r="W12" s="2"/>
      <c r="X12" s="2"/>
      <c r="Y12" s="2"/>
      <c r="Z12" s="2"/>
    </row>
    <row r="13" spans="1:26">
      <c r="A13" s="1" t="s">
        <v>14</v>
      </c>
      <c r="B13" s="198"/>
      <c r="C13" s="225"/>
      <c r="D13" s="191" t="s">
        <v>17</v>
      </c>
      <c r="E13" s="302">
        <v>383.22</v>
      </c>
      <c r="F13" s="72">
        <v>638.78</v>
      </c>
      <c r="G13" s="72">
        <v>0</v>
      </c>
      <c r="H13" s="72">
        <v>91.22</v>
      </c>
      <c r="I13" s="72">
        <v>0</v>
      </c>
      <c r="J13" s="219">
        <f t="shared" si="0"/>
        <v>1113.22</v>
      </c>
      <c r="K13" s="72">
        <v>236.48</v>
      </c>
      <c r="L13" s="220">
        <f t="shared" ref="L13:L19" si="1">K13+F13+G13+H13+I13</f>
        <v>966.48</v>
      </c>
      <c r="M13" s="221">
        <f t="shared" ref="M13:M19" si="2">J13*12+L13*2</f>
        <v>15291.599999999999</v>
      </c>
      <c r="N13" s="2"/>
      <c r="O13" s="2"/>
      <c r="T13" s="2"/>
      <c r="U13" s="2"/>
      <c r="V13" s="2"/>
      <c r="W13" s="2"/>
      <c r="X13" s="2"/>
      <c r="Y13" s="2"/>
      <c r="Z13" s="2"/>
    </row>
    <row r="14" spans="1:26">
      <c r="A14" s="1" t="s">
        <v>14</v>
      </c>
      <c r="B14" s="198"/>
      <c r="C14" s="225"/>
      <c r="D14" s="191" t="s">
        <v>18</v>
      </c>
      <c r="E14" s="302">
        <v>287.43</v>
      </c>
      <c r="F14" s="72">
        <v>479.07</v>
      </c>
      <c r="G14" s="72">
        <v>0</v>
      </c>
      <c r="H14" s="72">
        <v>71.95</v>
      </c>
      <c r="I14" s="72">
        <v>0</v>
      </c>
      <c r="J14" s="219">
        <f t="shared" si="0"/>
        <v>838.45</v>
      </c>
      <c r="K14" s="72">
        <v>177.36</v>
      </c>
      <c r="L14" s="220">
        <f t="shared" si="1"/>
        <v>728.38000000000011</v>
      </c>
      <c r="M14" s="221">
        <f t="shared" si="2"/>
        <v>11518.160000000002</v>
      </c>
      <c r="N14" s="2"/>
      <c r="O14" s="2"/>
      <c r="T14" s="2"/>
      <c r="U14" s="2"/>
      <c r="V14" s="2"/>
      <c r="W14" s="2"/>
      <c r="X14" s="2"/>
      <c r="Y14" s="2"/>
      <c r="Z14" s="2"/>
    </row>
    <row r="15" spans="1:26">
      <c r="A15" s="1" t="s">
        <v>19</v>
      </c>
      <c r="B15" s="198"/>
      <c r="C15" s="225"/>
      <c r="D15" s="191" t="s">
        <v>15</v>
      </c>
      <c r="E15" s="302">
        <v>1326.9</v>
      </c>
      <c r="F15" s="72">
        <v>952.17</v>
      </c>
      <c r="G15" s="72">
        <v>546.86</v>
      </c>
      <c r="H15" s="72">
        <v>201.04</v>
      </c>
      <c r="I15" s="72">
        <v>7.41</v>
      </c>
      <c r="J15" s="219">
        <f t="shared" si="0"/>
        <v>3034.38</v>
      </c>
      <c r="K15" s="72">
        <v>818.82</v>
      </c>
      <c r="L15" s="220">
        <f>K15+F15+G15+H15+I15</f>
        <v>2526.2999999999997</v>
      </c>
      <c r="M15" s="221">
        <f>J15*12+L15*2</f>
        <v>41465.159999999996</v>
      </c>
      <c r="N15" s="2"/>
      <c r="O15" s="2"/>
      <c r="T15" s="2"/>
      <c r="U15" s="2"/>
      <c r="V15" s="2"/>
      <c r="W15" s="2"/>
      <c r="X15" s="2"/>
      <c r="Y15" s="2"/>
      <c r="Z15" s="2"/>
    </row>
    <row r="16" spans="1:26">
      <c r="A16" s="1" t="s">
        <v>20</v>
      </c>
      <c r="B16" s="198"/>
      <c r="C16" s="225"/>
      <c r="D16" s="191" t="s">
        <v>15</v>
      </c>
      <c r="E16" s="302">
        <v>1326.9</v>
      </c>
      <c r="F16" s="72">
        <v>952.17</v>
      </c>
      <c r="G16" s="72">
        <v>546.86</v>
      </c>
      <c r="H16" s="72">
        <v>201.04</v>
      </c>
      <c r="I16" s="72">
        <v>7.41</v>
      </c>
      <c r="J16" s="219">
        <f t="shared" si="0"/>
        <v>3034.38</v>
      </c>
      <c r="K16" s="72">
        <v>818.82</v>
      </c>
      <c r="L16" s="220">
        <f>K16+F16+G16+H16+I16</f>
        <v>2526.2999999999997</v>
      </c>
      <c r="M16" s="221">
        <f>J16*12+L16*2</f>
        <v>41465.159999999996</v>
      </c>
      <c r="N16" s="2"/>
      <c r="O16" s="2"/>
      <c r="T16" s="2"/>
      <c r="U16" s="2"/>
      <c r="V16" s="2"/>
      <c r="W16" s="2"/>
      <c r="X16" s="2"/>
      <c r="Y16" s="2"/>
      <c r="Z16" s="2"/>
    </row>
    <row r="17" spans="1:26">
      <c r="A17" s="1" t="s">
        <v>20</v>
      </c>
      <c r="B17" s="198"/>
      <c r="C17" s="225"/>
      <c r="D17" s="191" t="s">
        <v>16</v>
      </c>
      <c r="E17" s="302">
        <v>574.80999999999995</v>
      </c>
      <c r="F17" s="72">
        <v>649.38</v>
      </c>
      <c r="G17" s="72">
        <v>0</v>
      </c>
      <c r="H17" s="72">
        <v>107.4</v>
      </c>
      <c r="I17" s="72">
        <v>0</v>
      </c>
      <c r="J17" s="219">
        <f t="shared" si="0"/>
        <v>1331.5900000000001</v>
      </c>
      <c r="K17" s="72">
        <v>354.72</v>
      </c>
      <c r="L17" s="220">
        <f>K17+F17+G17+H17+I17</f>
        <v>1111.5</v>
      </c>
      <c r="M17" s="221">
        <f>J17*12+L17*2</f>
        <v>18202.080000000002</v>
      </c>
      <c r="N17" s="2"/>
      <c r="O17" s="2"/>
      <c r="T17" s="2"/>
      <c r="U17" s="2"/>
      <c r="V17" s="2"/>
      <c r="W17" s="2"/>
      <c r="X17" s="2"/>
      <c r="Y17" s="2"/>
      <c r="Z17" s="2"/>
    </row>
    <row r="18" spans="1:26">
      <c r="A18" s="1" t="s">
        <v>20</v>
      </c>
      <c r="B18" s="198"/>
      <c r="C18" s="225"/>
      <c r="D18" s="191" t="s">
        <v>18</v>
      </c>
      <c r="E18" s="302">
        <v>287.43</v>
      </c>
      <c r="F18" s="72">
        <v>324.70999999999998</v>
      </c>
      <c r="G18" s="72">
        <v>0</v>
      </c>
      <c r="H18" s="72">
        <v>60.82</v>
      </c>
      <c r="I18" s="72">
        <v>0</v>
      </c>
      <c r="J18" s="219">
        <f t="shared" si="0"/>
        <v>672.96</v>
      </c>
      <c r="K18" s="72">
        <v>177.36</v>
      </c>
      <c r="L18" s="220">
        <f>K18+F18+G18+H18+I18</f>
        <v>562.89</v>
      </c>
      <c r="M18" s="221">
        <f>J18*12+L18*2</f>
        <v>9201.3000000000011</v>
      </c>
      <c r="N18" s="2"/>
      <c r="O18" s="2"/>
      <c r="T18" s="2"/>
      <c r="U18" s="2"/>
      <c r="V18" s="2"/>
      <c r="W18" s="2"/>
      <c r="X18" s="2"/>
      <c r="Y18" s="2"/>
      <c r="Z18" s="2"/>
    </row>
    <row r="19" spans="1:26" ht="15.75" thickBot="1">
      <c r="A19" s="152" t="s">
        <v>21</v>
      </c>
      <c r="B19" s="223"/>
      <c r="C19" s="226"/>
      <c r="D19" s="192" t="s">
        <v>15</v>
      </c>
      <c r="E19" s="303">
        <v>1326.9</v>
      </c>
      <c r="F19" s="73">
        <v>835.38</v>
      </c>
      <c r="G19" s="73">
        <v>337.66</v>
      </c>
      <c r="H19" s="73">
        <v>182.34</v>
      </c>
      <c r="I19" s="73">
        <v>3.67</v>
      </c>
      <c r="J19" s="293">
        <f t="shared" si="0"/>
        <v>2685.9500000000003</v>
      </c>
      <c r="K19" s="73">
        <v>818.82</v>
      </c>
      <c r="L19" s="113">
        <f t="shared" si="1"/>
        <v>2177.8700000000003</v>
      </c>
      <c r="M19" s="294">
        <f t="shared" si="2"/>
        <v>36587.14</v>
      </c>
      <c r="N19" s="2"/>
      <c r="O19" s="2"/>
      <c r="T19" s="2"/>
      <c r="U19" s="2"/>
      <c r="V19" s="2"/>
      <c r="W19" s="2"/>
      <c r="X19" s="2"/>
      <c r="Y19" s="2"/>
      <c r="Z19" s="2"/>
    </row>
    <row r="20" spans="1:26">
      <c r="D20" s="14"/>
      <c r="E20" s="99"/>
      <c r="F20" s="99"/>
      <c r="G20" s="99"/>
      <c r="H20" s="99"/>
      <c r="I20" s="99"/>
      <c r="J20" s="99"/>
      <c r="K20" s="99"/>
      <c r="L20" s="99"/>
      <c r="M20" s="139"/>
      <c r="N20" s="2"/>
      <c r="T20" s="2"/>
      <c r="U20" s="2"/>
      <c r="V20" s="2"/>
      <c r="W20" s="2"/>
      <c r="X20" s="2"/>
      <c r="Y20" s="2"/>
      <c r="Z20" s="2"/>
    </row>
    <row r="21" spans="1:26">
      <c r="D21" s="14"/>
      <c r="E21" s="99"/>
      <c r="F21" s="99"/>
      <c r="G21" s="99"/>
      <c r="H21" s="99"/>
      <c r="I21" s="99"/>
      <c r="J21" s="137"/>
      <c r="K21" s="99"/>
      <c r="L21" s="138"/>
      <c r="M21" s="139"/>
      <c r="N21" s="2"/>
      <c r="T21" s="2"/>
      <c r="U21" s="2"/>
      <c r="V21" s="2"/>
      <c r="W21" s="2"/>
      <c r="X21" s="2"/>
      <c r="Y21" s="2"/>
      <c r="Z21" s="2"/>
    </row>
    <row r="22" spans="1:26">
      <c r="D22" s="14"/>
      <c r="E22" s="99"/>
      <c r="F22" s="99"/>
      <c r="G22" s="99"/>
      <c r="H22" s="99"/>
      <c r="I22" s="99"/>
      <c r="J22" s="137"/>
      <c r="K22" s="99"/>
      <c r="L22" s="138"/>
      <c r="M22" s="139"/>
      <c r="N22" s="2"/>
      <c r="T22" s="2"/>
      <c r="U22" s="2"/>
      <c r="V22" s="2"/>
      <c r="W22" s="2"/>
      <c r="X22" s="2"/>
      <c r="Y22" s="2"/>
      <c r="Z22" s="2"/>
    </row>
    <row r="23" spans="1:26">
      <c r="A23" s="400" t="s">
        <v>22</v>
      </c>
      <c r="B23" s="400"/>
      <c r="C23" s="400"/>
      <c r="D23" s="400"/>
      <c r="E23" s="400"/>
      <c r="F23" s="400"/>
      <c r="G23" s="400"/>
      <c r="H23" s="400"/>
      <c r="I23" s="400"/>
      <c r="J23" s="400"/>
      <c r="K23" s="99"/>
      <c r="L23" s="138"/>
      <c r="M23" s="139"/>
      <c r="N23" s="2"/>
      <c r="T23" s="2"/>
      <c r="U23" s="2"/>
      <c r="V23" s="2"/>
      <c r="W23" s="2"/>
      <c r="X23" s="2"/>
      <c r="Y23" s="2"/>
      <c r="Z23" s="2"/>
    </row>
    <row r="24" spans="1:26" ht="15.75" thickBot="1">
      <c r="A24" s="400"/>
      <c r="B24" s="400"/>
      <c r="C24" s="400"/>
      <c r="D24" s="400"/>
      <c r="E24" s="400"/>
      <c r="F24" s="400"/>
      <c r="G24" s="400"/>
      <c r="H24" s="400"/>
      <c r="I24" s="400"/>
      <c r="J24" s="400"/>
      <c r="L24" s="39"/>
      <c r="M24" s="39"/>
      <c r="N24" s="39"/>
      <c r="O24" s="207"/>
      <c r="P24" s="59"/>
      <c r="Q24" s="59"/>
      <c r="R24" s="59"/>
      <c r="S24" s="59"/>
      <c r="T24" s="59"/>
      <c r="U24" s="59"/>
      <c r="V24" s="2"/>
      <c r="W24" s="2"/>
      <c r="X24" s="2"/>
      <c r="Y24" s="2"/>
      <c r="Z24" s="2"/>
    </row>
    <row r="25" spans="1:26">
      <c r="A25" s="439" t="s">
        <v>23</v>
      </c>
      <c r="B25" s="440"/>
      <c r="C25" s="440"/>
      <c r="D25" s="440"/>
      <c r="E25" s="440"/>
      <c r="F25" s="369" t="s">
        <v>15</v>
      </c>
      <c r="G25" s="394"/>
      <c r="L25" s="39"/>
      <c r="M25" s="39"/>
      <c r="N25" s="39"/>
      <c r="O25" s="207"/>
      <c r="P25" s="59"/>
      <c r="Q25" s="59"/>
      <c r="R25" s="59"/>
      <c r="S25" s="59"/>
      <c r="T25" s="59"/>
      <c r="U25" s="59"/>
      <c r="V25" s="2"/>
      <c r="W25" s="2"/>
      <c r="X25" s="2"/>
      <c r="Y25" s="2"/>
      <c r="Z25" s="2"/>
    </row>
    <row r="26" spans="1:26">
      <c r="A26" s="397" t="s">
        <v>24</v>
      </c>
      <c r="B26" s="398"/>
      <c r="C26" s="398"/>
      <c r="D26" s="398"/>
      <c r="E26" s="398"/>
      <c r="F26" s="434">
        <v>51.07</v>
      </c>
      <c r="G26" s="435"/>
      <c r="H26" s="2"/>
      <c r="I26" s="29"/>
      <c r="L26" s="39"/>
      <c r="M26" s="39"/>
      <c r="N26" s="39"/>
      <c r="O26" s="207"/>
      <c r="P26" s="59"/>
      <c r="Q26" s="59"/>
      <c r="R26" s="59"/>
      <c r="S26" s="59"/>
      <c r="T26" s="59"/>
      <c r="U26" s="59"/>
      <c r="V26" s="2"/>
      <c r="W26" s="2"/>
      <c r="X26" s="2"/>
      <c r="Y26" s="2"/>
      <c r="Z26" s="2"/>
    </row>
    <row r="27" spans="1:26">
      <c r="A27" s="397" t="s">
        <v>25</v>
      </c>
      <c r="B27" s="398"/>
      <c r="C27" s="398"/>
      <c r="D27" s="398"/>
      <c r="E27" s="398"/>
      <c r="F27" s="434">
        <v>22.15</v>
      </c>
      <c r="G27" s="435"/>
      <c r="H27" s="2"/>
      <c r="I27" s="2"/>
      <c r="L27" s="39"/>
      <c r="M27" s="39"/>
      <c r="N27" s="39"/>
      <c r="O27" s="207"/>
      <c r="P27" s="59"/>
      <c r="Q27" s="59"/>
      <c r="R27" s="59"/>
      <c r="S27" s="59"/>
      <c r="T27" s="59"/>
      <c r="U27" s="59"/>
      <c r="V27" s="2"/>
      <c r="W27" s="2"/>
      <c r="X27" s="2"/>
      <c r="Y27" s="2"/>
      <c r="Z27" s="2"/>
    </row>
    <row r="28" spans="1:26">
      <c r="A28" s="397" t="s">
        <v>26</v>
      </c>
      <c r="B28" s="398"/>
      <c r="C28" s="398"/>
      <c r="D28" s="398"/>
      <c r="E28" s="398"/>
      <c r="F28" s="434">
        <v>14.76</v>
      </c>
      <c r="G28" s="435"/>
      <c r="H28" s="2"/>
      <c r="I28" s="2"/>
      <c r="L28" s="39"/>
      <c r="M28" s="39"/>
      <c r="N28" s="39"/>
      <c r="O28" s="207"/>
      <c r="P28" s="59"/>
      <c r="Q28" s="59"/>
      <c r="R28" s="59"/>
      <c r="S28" s="59"/>
      <c r="T28" s="59"/>
      <c r="U28" s="59"/>
      <c r="V28" s="2"/>
      <c r="W28" s="2"/>
      <c r="X28" s="2"/>
      <c r="Y28" s="2"/>
      <c r="Z28" s="2"/>
    </row>
    <row r="29" spans="1:26" ht="15.75" thickBot="1">
      <c r="A29" s="376" t="s">
        <v>27</v>
      </c>
      <c r="B29" s="377"/>
      <c r="C29" s="377"/>
      <c r="D29" s="377"/>
      <c r="E29" s="377"/>
      <c r="F29" s="436">
        <v>11.09</v>
      </c>
      <c r="G29" s="389"/>
      <c r="H29" s="2"/>
      <c r="I29" s="2"/>
      <c r="L29" s="39"/>
      <c r="M29" s="39"/>
      <c r="N29" s="39"/>
      <c r="O29" s="207"/>
      <c r="P29" s="59"/>
      <c r="Q29" s="59"/>
      <c r="R29" s="59"/>
      <c r="S29" s="59"/>
      <c r="T29" s="59"/>
      <c r="U29" s="59"/>
      <c r="V29" s="2"/>
      <c r="W29" s="2"/>
      <c r="X29" s="2"/>
      <c r="Y29" s="2"/>
      <c r="Z29" s="2"/>
    </row>
    <row r="30" spans="1:26" s="10" customFormat="1">
      <c r="A30" s="37"/>
      <c r="B30" s="37"/>
      <c r="C30" s="37"/>
      <c r="D30" s="37"/>
      <c r="E30" s="37"/>
      <c r="F30" s="38"/>
      <c r="G30" s="38"/>
      <c r="H30" s="2"/>
      <c r="I30" s="2"/>
      <c r="K30"/>
      <c r="L30" s="39"/>
      <c r="M30" s="39"/>
      <c r="N30" s="39"/>
      <c r="O30" s="207"/>
      <c r="P30" s="59"/>
      <c r="Q30" s="59"/>
      <c r="R30" s="59"/>
      <c r="S30" s="59"/>
      <c r="T30" s="59"/>
      <c r="U30" s="59"/>
      <c r="V30" s="28"/>
      <c r="W30" s="28"/>
      <c r="X30" s="28"/>
      <c r="Y30" s="28"/>
      <c r="Z30" s="28"/>
    </row>
    <row r="31" spans="1:26" ht="15.75" thickBot="1">
      <c r="F31" s="24"/>
      <c r="G31" s="24"/>
      <c r="H31" s="2"/>
      <c r="I31" s="2"/>
      <c r="L31" s="227"/>
      <c r="M31" s="39"/>
      <c r="N31" s="39"/>
      <c r="O31" s="207"/>
      <c r="P31" s="59"/>
      <c r="Q31" s="59"/>
      <c r="R31" s="59"/>
      <c r="S31" s="59"/>
      <c r="T31" s="59"/>
      <c r="U31" s="59"/>
      <c r="V31" s="2"/>
      <c r="W31" s="2"/>
      <c r="X31" s="2"/>
      <c r="Y31" s="2"/>
      <c r="Z31" s="2"/>
    </row>
    <row r="32" spans="1:26">
      <c r="A32" s="437" t="s">
        <v>28</v>
      </c>
      <c r="B32" s="438"/>
      <c r="C32" s="438"/>
      <c r="D32" s="438"/>
      <c r="E32" s="438"/>
      <c r="F32" s="369" t="s">
        <v>15</v>
      </c>
      <c r="G32" s="394"/>
      <c r="H32" s="2"/>
      <c r="I32" s="2"/>
      <c r="L32" s="39"/>
      <c r="M32" s="39"/>
      <c r="N32" s="39"/>
      <c r="O32" s="207"/>
      <c r="P32" s="59"/>
      <c r="Q32" s="59"/>
      <c r="R32" s="59"/>
      <c r="S32" s="59"/>
      <c r="T32" s="59"/>
      <c r="U32" s="59"/>
      <c r="V32" s="2"/>
      <c r="W32" s="2"/>
      <c r="X32" s="2"/>
      <c r="Y32" s="2"/>
      <c r="Z32" s="2"/>
    </row>
    <row r="33" spans="1:27">
      <c r="A33" s="397" t="s">
        <v>24</v>
      </c>
      <c r="B33" s="398"/>
      <c r="C33" s="398"/>
      <c r="D33" s="398"/>
      <c r="E33" s="398"/>
      <c r="F33" s="434">
        <v>31.53</v>
      </c>
      <c r="G33" s="435"/>
      <c r="H33" s="2"/>
      <c r="I33" s="2"/>
      <c r="L33" s="39"/>
      <c r="M33" s="39"/>
      <c r="N33" s="39"/>
      <c r="O33" s="207"/>
      <c r="P33" s="59"/>
      <c r="Q33" s="59"/>
      <c r="R33" s="59"/>
      <c r="S33" s="59"/>
      <c r="T33" s="59"/>
      <c r="U33" s="59"/>
      <c r="V33" s="2"/>
      <c r="W33" s="2"/>
      <c r="X33" s="2"/>
      <c r="Y33" s="2"/>
      <c r="Z33" s="2"/>
    </row>
    <row r="34" spans="1:27">
      <c r="A34" s="397" t="s">
        <v>25</v>
      </c>
      <c r="B34" s="398"/>
      <c r="C34" s="398"/>
      <c r="D34" s="398"/>
      <c r="E34" s="398"/>
      <c r="F34" s="434">
        <v>13.68</v>
      </c>
      <c r="G34" s="435"/>
      <c r="H34" s="2"/>
      <c r="I34" s="2"/>
      <c r="T34" s="2"/>
      <c r="U34" s="2"/>
      <c r="V34" s="2"/>
      <c r="W34" s="2"/>
      <c r="X34" s="2"/>
      <c r="Y34" s="2"/>
      <c r="Z34" s="2"/>
    </row>
    <row r="35" spans="1:27">
      <c r="A35" s="397" t="s">
        <v>26</v>
      </c>
      <c r="B35" s="398"/>
      <c r="C35" s="398"/>
      <c r="D35" s="398"/>
      <c r="E35" s="398"/>
      <c r="F35" s="434">
        <v>9.1300000000000008</v>
      </c>
      <c r="G35" s="435"/>
      <c r="H35" s="2"/>
      <c r="I35" s="2"/>
      <c r="T35" s="2"/>
      <c r="U35" s="2"/>
      <c r="V35" s="2"/>
      <c r="W35" s="2"/>
      <c r="X35" s="2"/>
      <c r="Y35" s="2"/>
      <c r="Z35" s="2"/>
    </row>
    <row r="36" spans="1:27" ht="15.75" thickBot="1">
      <c r="A36" s="376" t="s">
        <v>27</v>
      </c>
      <c r="B36" s="377"/>
      <c r="C36" s="377"/>
      <c r="D36" s="377"/>
      <c r="E36" s="377"/>
      <c r="F36" s="436">
        <v>6.86</v>
      </c>
      <c r="G36" s="389"/>
      <c r="H36" s="2"/>
      <c r="I36" s="2"/>
      <c r="T36" s="2"/>
      <c r="U36" s="2"/>
      <c r="V36" s="2"/>
      <c r="W36" s="2"/>
      <c r="X36" s="2"/>
      <c r="Y36" s="2"/>
      <c r="Z36" s="2"/>
    </row>
    <row r="37" spans="1:27">
      <c r="T37" s="2"/>
      <c r="U37" s="2"/>
      <c r="V37" s="2"/>
      <c r="W37" s="2"/>
      <c r="X37" s="2"/>
      <c r="Y37" s="2"/>
      <c r="Z37" s="2"/>
    </row>
    <row r="39" spans="1:27" ht="21">
      <c r="A39" s="396" t="s">
        <v>29</v>
      </c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</row>
    <row r="40" spans="1:27" ht="21">
      <c r="A40" s="27"/>
      <c r="B40" s="27"/>
      <c r="C40" s="27"/>
      <c r="D40" s="27"/>
      <c r="E40" s="27"/>
      <c r="F40" s="27"/>
      <c r="G40" s="27"/>
      <c r="H40" s="27"/>
      <c r="I40" s="27"/>
    </row>
    <row r="41" spans="1:27">
      <c r="A41" s="18" t="s">
        <v>30</v>
      </c>
    </row>
    <row r="42" spans="1:27" ht="15.75" thickBot="1">
      <c r="A42" s="431"/>
      <c r="B42" s="431"/>
      <c r="C42" s="431"/>
      <c r="D42" s="431"/>
      <c r="E42" s="431"/>
      <c r="F42" s="431"/>
      <c r="G42" s="431"/>
      <c r="H42" s="431"/>
      <c r="I42" s="431"/>
      <c r="O42" s="227"/>
    </row>
    <row r="43" spans="1:27" ht="15" customHeight="1">
      <c r="A43" s="360" t="s">
        <v>3</v>
      </c>
      <c r="B43" s="366"/>
      <c r="C43" s="366"/>
      <c r="D43" s="373" t="s">
        <v>31</v>
      </c>
      <c r="E43" s="432" t="s">
        <v>5</v>
      </c>
      <c r="F43" s="369" t="s">
        <v>32</v>
      </c>
      <c r="G43" s="369" t="s">
        <v>33</v>
      </c>
      <c r="H43" s="369" t="s">
        <v>34</v>
      </c>
      <c r="I43" s="369" t="s">
        <v>35</v>
      </c>
      <c r="J43" s="369" t="s">
        <v>10</v>
      </c>
      <c r="K43" s="369" t="s">
        <v>12</v>
      </c>
      <c r="L43" s="394" t="s">
        <v>13</v>
      </c>
      <c r="N43" s="2"/>
      <c r="T43" s="2"/>
      <c r="U43" s="2"/>
      <c r="V43" s="2"/>
      <c r="W43" s="2"/>
      <c r="X43" s="2"/>
      <c r="Y43" s="2"/>
      <c r="Z43" s="2"/>
      <c r="AA43" s="2"/>
    </row>
    <row r="44" spans="1:27">
      <c r="A44" s="361"/>
      <c r="B44" s="367"/>
      <c r="C44" s="367"/>
      <c r="D44" s="374"/>
      <c r="E44" s="402"/>
      <c r="F44" s="370"/>
      <c r="G44" s="370"/>
      <c r="H44" s="370"/>
      <c r="I44" s="370"/>
      <c r="J44" s="370"/>
      <c r="K44" s="370"/>
      <c r="L44" s="395"/>
      <c r="N44" s="2"/>
      <c r="T44" s="2"/>
      <c r="U44" s="2"/>
      <c r="V44" s="2"/>
      <c r="W44" s="2"/>
      <c r="X44" s="2"/>
      <c r="Y44" s="2"/>
      <c r="Z44" s="2"/>
      <c r="AA44" s="2"/>
    </row>
    <row r="45" spans="1:27" ht="15.75" thickBot="1">
      <c r="A45" s="362"/>
      <c r="B45" s="368"/>
      <c r="C45" s="368"/>
      <c r="D45" s="375"/>
      <c r="E45" s="433"/>
      <c r="F45" s="371"/>
      <c r="G45" s="371"/>
      <c r="H45" s="371"/>
      <c r="I45" s="371"/>
      <c r="J45" s="371"/>
      <c r="K45" s="371"/>
      <c r="L45" s="428"/>
      <c r="N45" s="2"/>
      <c r="T45" s="2"/>
      <c r="U45" s="2"/>
      <c r="V45" s="2"/>
      <c r="W45" s="2"/>
      <c r="X45" s="2"/>
      <c r="Y45" s="2"/>
      <c r="Z45" s="2"/>
      <c r="AA45" s="2"/>
    </row>
    <row r="46" spans="1:27">
      <c r="A46" s="429" t="s">
        <v>36</v>
      </c>
      <c r="B46" s="430"/>
      <c r="C46" s="430"/>
      <c r="D46" s="238" t="s">
        <v>15</v>
      </c>
      <c r="E46" s="239">
        <v>1410.06</v>
      </c>
      <c r="F46" s="218">
        <v>188.41</v>
      </c>
      <c r="G46" s="218">
        <v>1132.3499999999999</v>
      </c>
      <c r="H46" s="229">
        <v>6.23</v>
      </c>
      <c r="I46" s="218" t="s">
        <v>37</v>
      </c>
      <c r="J46" s="324">
        <f>SUM(E46:I46)</f>
        <v>2737.0499999999997</v>
      </c>
      <c r="K46" s="220">
        <f t="shared" ref="K46:K58" si="3">J46</f>
        <v>2737.0499999999997</v>
      </c>
      <c r="L46" s="325">
        <f>J46*12+K46*2</f>
        <v>38318.699999999997</v>
      </c>
      <c r="M46" s="2"/>
      <c r="N46" s="2"/>
      <c r="O46" s="2"/>
      <c r="T46" s="2"/>
      <c r="U46" s="2"/>
      <c r="V46" s="2"/>
      <c r="W46" s="2"/>
      <c r="X46" s="2"/>
      <c r="Y46" s="2"/>
      <c r="Z46" s="2"/>
      <c r="AA46" s="2"/>
    </row>
    <row r="47" spans="1:27">
      <c r="A47" s="397" t="s">
        <v>38</v>
      </c>
      <c r="B47" s="398"/>
      <c r="C47" s="398"/>
      <c r="D47" s="235" t="s">
        <v>15</v>
      </c>
      <c r="E47" s="233">
        <v>1410.06</v>
      </c>
      <c r="F47" s="72">
        <v>188.41</v>
      </c>
      <c r="G47" s="72">
        <v>1414.83</v>
      </c>
      <c r="H47" s="228">
        <v>6.23</v>
      </c>
      <c r="I47" s="72" t="s">
        <v>37</v>
      </c>
      <c r="J47" s="324">
        <f t="shared" ref="J47:J58" si="4">SUM(E47:I47)</f>
        <v>3019.53</v>
      </c>
      <c r="K47" s="65">
        <f t="shared" si="3"/>
        <v>3019.53</v>
      </c>
      <c r="L47" s="325">
        <f t="shared" ref="L47:L58" si="5">J47*12+K47*2</f>
        <v>42273.42</v>
      </c>
      <c r="M47" s="2"/>
      <c r="N47" s="2"/>
      <c r="O47" s="2"/>
      <c r="T47" s="2"/>
      <c r="U47" s="2"/>
      <c r="V47" s="2"/>
      <c r="W47" s="2"/>
      <c r="X47" s="2"/>
      <c r="Y47" s="2"/>
      <c r="Z47" s="2"/>
      <c r="AA47" s="2"/>
    </row>
    <row r="48" spans="1:27">
      <c r="A48" s="397" t="s">
        <v>38</v>
      </c>
      <c r="B48" s="398"/>
      <c r="C48" s="398"/>
      <c r="D48" s="235" t="s">
        <v>18</v>
      </c>
      <c r="E48" s="233">
        <v>305.43</v>
      </c>
      <c r="F48" s="72">
        <v>40.82</v>
      </c>
      <c r="G48" s="72">
        <v>306.47000000000003</v>
      </c>
      <c r="H48" s="228">
        <v>2.39</v>
      </c>
      <c r="I48" s="72" t="s">
        <v>37</v>
      </c>
      <c r="J48" s="324">
        <f t="shared" si="4"/>
        <v>655.11</v>
      </c>
      <c r="K48" s="65">
        <f t="shared" si="3"/>
        <v>655.11</v>
      </c>
      <c r="L48" s="325">
        <f t="shared" si="5"/>
        <v>9171.5399999999991</v>
      </c>
      <c r="M48" s="2"/>
      <c r="N48" s="2"/>
      <c r="O48" s="2"/>
      <c r="T48" s="2"/>
      <c r="U48" s="2"/>
      <c r="V48" s="2"/>
      <c r="W48" s="2"/>
      <c r="X48" s="2"/>
      <c r="Y48" s="2"/>
      <c r="Z48" s="2"/>
      <c r="AA48" s="2"/>
    </row>
    <row r="49" spans="1:27">
      <c r="A49" s="397" t="s">
        <v>38</v>
      </c>
      <c r="B49" s="398"/>
      <c r="C49" s="398"/>
      <c r="D49" s="235" t="s">
        <v>16</v>
      </c>
      <c r="E49" s="233">
        <v>610.84</v>
      </c>
      <c r="F49" s="72">
        <v>81.62</v>
      </c>
      <c r="G49" s="72">
        <v>612.91999999999996</v>
      </c>
      <c r="H49" s="228">
        <v>4.7</v>
      </c>
      <c r="I49" s="72" t="s">
        <v>37</v>
      </c>
      <c r="J49" s="324">
        <f t="shared" si="4"/>
        <v>1310.0800000000002</v>
      </c>
      <c r="K49" s="65">
        <f t="shared" si="3"/>
        <v>1310.0800000000002</v>
      </c>
      <c r="L49" s="325">
        <f t="shared" si="5"/>
        <v>18341.120000000003</v>
      </c>
      <c r="M49" s="2"/>
      <c r="N49" s="2"/>
      <c r="O49" s="2"/>
      <c r="T49" s="2"/>
      <c r="U49" s="2"/>
      <c r="V49" s="2"/>
      <c r="W49" s="2"/>
      <c r="X49" s="2"/>
      <c r="Y49" s="2"/>
      <c r="Z49" s="2"/>
      <c r="AA49" s="2"/>
    </row>
    <row r="50" spans="1:27">
      <c r="A50" s="397" t="s">
        <v>39</v>
      </c>
      <c r="B50" s="398"/>
      <c r="C50" s="398"/>
      <c r="D50" s="235" t="s">
        <v>15</v>
      </c>
      <c r="E50" s="233">
        <v>1410.06</v>
      </c>
      <c r="F50" s="72">
        <v>188.41</v>
      </c>
      <c r="G50" s="72">
        <v>1414.83</v>
      </c>
      <c r="H50" s="228">
        <v>6.23</v>
      </c>
      <c r="I50" s="72" t="s">
        <v>37</v>
      </c>
      <c r="J50" s="324">
        <f t="shared" si="4"/>
        <v>3019.53</v>
      </c>
      <c r="K50" s="65">
        <f t="shared" si="3"/>
        <v>3019.53</v>
      </c>
      <c r="L50" s="325">
        <f t="shared" si="5"/>
        <v>42273.42</v>
      </c>
      <c r="M50" s="2"/>
      <c r="N50" s="2"/>
      <c r="O50" s="2"/>
      <c r="T50" s="2"/>
      <c r="U50" s="2"/>
      <c r="V50" s="2"/>
      <c r="W50" s="2"/>
      <c r="X50" s="2"/>
      <c r="Y50" s="2"/>
      <c r="Z50" s="2"/>
      <c r="AA50" s="2"/>
    </row>
    <row r="51" spans="1:27">
      <c r="A51" s="397" t="s">
        <v>39</v>
      </c>
      <c r="B51" s="398"/>
      <c r="C51" s="398"/>
      <c r="D51" s="235" t="s">
        <v>18</v>
      </c>
      <c r="E51" s="233">
        <v>305.43</v>
      </c>
      <c r="F51" s="72">
        <v>40.82</v>
      </c>
      <c r="G51" s="72">
        <v>306.47000000000003</v>
      </c>
      <c r="H51" s="228">
        <v>2.39</v>
      </c>
      <c r="I51" s="72" t="s">
        <v>37</v>
      </c>
      <c r="J51" s="324">
        <f t="shared" si="4"/>
        <v>655.11</v>
      </c>
      <c r="K51" s="65">
        <f t="shared" si="3"/>
        <v>655.11</v>
      </c>
      <c r="L51" s="325">
        <f t="shared" si="5"/>
        <v>9171.5399999999991</v>
      </c>
      <c r="M51" s="2"/>
      <c r="N51" s="2"/>
      <c r="O51" s="2"/>
      <c r="T51" s="2"/>
      <c r="U51" s="2"/>
      <c r="V51" s="2"/>
      <c r="W51" s="2"/>
      <c r="X51" s="2"/>
      <c r="Y51" s="2"/>
      <c r="Z51" s="2"/>
      <c r="AA51" s="2"/>
    </row>
    <row r="52" spans="1:27">
      <c r="A52" s="397" t="s">
        <v>39</v>
      </c>
      <c r="B52" s="398"/>
      <c r="C52" s="398"/>
      <c r="D52" s="235" t="s">
        <v>16</v>
      </c>
      <c r="E52" s="233">
        <v>610.84</v>
      </c>
      <c r="F52" s="72">
        <v>81.62</v>
      </c>
      <c r="G52" s="72">
        <v>612.91999999999996</v>
      </c>
      <c r="H52" s="228">
        <v>4.7</v>
      </c>
      <c r="I52" s="72" t="s">
        <v>37</v>
      </c>
      <c r="J52" s="324">
        <f t="shared" si="4"/>
        <v>1310.0800000000002</v>
      </c>
      <c r="K52" s="65">
        <f t="shared" si="3"/>
        <v>1310.0800000000002</v>
      </c>
      <c r="L52" s="325">
        <f t="shared" si="5"/>
        <v>18341.120000000003</v>
      </c>
      <c r="M52" s="2"/>
      <c r="N52" s="2"/>
      <c r="O52" s="2"/>
      <c r="T52" s="2"/>
      <c r="U52" s="2"/>
      <c r="V52" s="2"/>
      <c r="W52" s="2"/>
      <c r="X52" s="2"/>
      <c r="Y52" s="2"/>
      <c r="Z52" s="2"/>
      <c r="AA52" s="2"/>
    </row>
    <row r="53" spans="1:27">
      <c r="A53" s="397" t="s">
        <v>40</v>
      </c>
      <c r="B53" s="398"/>
      <c r="C53" s="398"/>
      <c r="D53" s="235" t="s">
        <v>15</v>
      </c>
      <c r="E53" s="233">
        <v>1410.06</v>
      </c>
      <c r="F53" s="72">
        <v>188.41</v>
      </c>
      <c r="G53" s="72">
        <v>2073.96</v>
      </c>
      <c r="H53" s="228">
        <v>6.23</v>
      </c>
      <c r="I53" s="72" t="s">
        <v>37</v>
      </c>
      <c r="J53" s="324">
        <f t="shared" si="4"/>
        <v>3678.6600000000003</v>
      </c>
      <c r="K53" s="65">
        <f t="shared" si="3"/>
        <v>3678.6600000000003</v>
      </c>
      <c r="L53" s="325">
        <f t="shared" si="5"/>
        <v>51501.240000000005</v>
      </c>
      <c r="M53" s="2"/>
      <c r="N53" s="2"/>
      <c r="O53" s="2"/>
      <c r="T53" s="2"/>
      <c r="U53" s="2"/>
      <c r="V53" s="2"/>
      <c r="W53" s="2"/>
      <c r="X53" s="2"/>
      <c r="Y53" s="2"/>
      <c r="Z53" s="2"/>
      <c r="AA53" s="2"/>
    </row>
    <row r="54" spans="1:27">
      <c r="A54" s="397" t="s">
        <v>40</v>
      </c>
      <c r="B54" s="398"/>
      <c r="C54" s="398"/>
      <c r="D54" s="235" t="s">
        <v>16</v>
      </c>
      <c r="E54" s="233">
        <v>610.86</v>
      </c>
      <c r="F54" s="72">
        <v>81.62</v>
      </c>
      <c r="G54" s="72">
        <v>898.45</v>
      </c>
      <c r="H54" s="228">
        <v>4.7</v>
      </c>
      <c r="I54" s="72" t="s">
        <v>37</v>
      </c>
      <c r="J54" s="324">
        <f t="shared" si="4"/>
        <v>1595.63</v>
      </c>
      <c r="K54" s="65">
        <f t="shared" si="3"/>
        <v>1595.63</v>
      </c>
      <c r="L54" s="325">
        <f t="shared" si="5"/>
        <v>22338.82</v>
      </c>
      <c r="M54" s="2"/>
      <c r="N54" s="2"/>
      <c r="O54" s="2"/>
      <c r="T54" s="2"/>
      <c r="U54" s="2"/>
      <c r="V54" s="2"/>
      <c r="W54" s="2"/>
      <c r="X54" s="2"/>
      <c r="Y54" s="2"/>
      <c r="Z54" s="2"/>
      <c r="AA54" s="2"/>
    </row>
    <row r="55" spans="1:27">
      <c r="A55" s="397" t="s">
        <v>40</v>
      </c>
      <c r="B55" s="398"/>
      <c r="C55" s="398"/>
      <c r="D55" s="235" t="s">
        <v>17</v>
      </c>
      <c r="E55" s="233">
        <v>407.23</v>
      </c>
      <c r="F55" s="72">
        <v>54.41</v>
      </c>
      <c r="G55" s="72">
        <v>598.96</v>
      </c>
      <c r="H55" s="228">
        <v>1.8</v>
      </c>
      <c r="I55" s="72" t="s">
        <v>37</v>
      </c>
      <c r="J55" s="324">
        <f>SUM(E55:I55)</f>
        <v>1062.3999999999999</v>
      </c>
      <c r="K55" s="220">
        <f t="shared" si="3"/>
        <v>1062.3999999999999</v>
      </c>
      <c r="L55" s="325">
        <f t="shared" si="5"/>
        <v>14873.599999999999</v>
      </c>
      <c r="M55" s="2"/>
      <c r="N55" s="2"/>
      <c r="O55" s="2"/>
      <c r="T55" s="2"/>
      <c r="U55" s="2"/>
      <c r="V55" s="2"/>
      <c r="W55" s="2"/>
      <c r="X55" s="2"/>
      <c r="Y55" s="2"/>
      <c r="Z55" s="2"/>
      <c r="AA55" s="2"/>
    </row>
    <row r="56" spans="1:27">
      <c r="A56" s="397" t="s">
        <v>41</v>
      </c>
      <c r="B56" s="398"/>
      <c r="C56" s="398"/>
      <c r="D56" s="235" t="s">
        <v>15</v>
      </c>
      <c r="E56" s="233">
        <v>1410.06</v>
      </c>
      <c r="F56" s="72">
        <v>188.41</v>
      </c>
      <c r="G56" s="72">
        <v>96.63</v>
      </c>
      <c r="H56" s="228">
        <v>6.23</v>
      </c>
      <c r="I56" s="72">
        <v>124.91</v>
      </c>
      <c r="J56" s="324">
        <f t="shared" si="4"/>
        <v>1826.24</v>
      </c>
      <c r="K56" s="220">
        <f t="shared" si="3"/>
        <v>1826.24</v>
      </c>
      <c r="L56" s="325">
        <f t="shared" si="5"/>
        <v>25567.360000000001</v>
      </c>
      <c r="M56" s="2"/>
      <c r="N56" s="2"/>
      <c r="O56" s="2"/>
      <c r="T56" s="2"/>
      <c r="U56" s="2"/>
      <c r="V56" s="2"/>
      <c r="W56" s="2"/>
      <c r="X56" s="2"/>
      <c r="Y56" s="2"/>
      <c r="Z56" s="2"/>
      <c r="AA56" s="2"/>
    </row>
    <row r="57" spans="1:27">
      <c r="A57" s="397" t="s">
        <v>42</v>
      </c>
      <c r="B57" s="398"/>
      <c r="C57" s="398"/>
      <c r="D57" s="235" t="s">
        <v>15</v>
      </c>
      <c r="E57" s="233">
        <v>1410.06</v>
      </c>
      <c r="F57" s="72">
        <v>0</v>
      </c>
      <c r="G57" s="72">
        <v>896.96</v>
      </c>
      <c r="H57" s="228">
        <v>6.23</v>
      </c>
      <c r="I57" s="72" t="s">
        <v>37</v>
      </c>
      <c r="J57" s="324">
        <f t="shared" si="4"/>
        <v>2313.25</v>
      </c>
      <c r="K57" s="65">
        <f t="shared" si="3"/>
        <v>2313.25</v>
      </c>
      <c r="L57" s="325">
        <f t="shared" si="5"/>
        <v>32385.5</v>
      </c>
      <c r="M57" s="2"/>
      <c r="N57" s="2"/>
      <c r="O57" s="2"/>
      <c r="T57" s="2"/>
      <c r="U57" s="2"/>
      <c r="V57" s="2"/>
      <c r="W57" s="2"/>
      <c r="X57" s="2"/>
      <c r="Y57" s="2"/>
      <c r="Z57" s="2"/>
      <c r="AA57" s="2"/>
    </row>
    <row r="58" spans="1:27" ht="15.75" thickBot="1">
      <c r="A58" s="376" t="s">
        <v>43</v>
      </c>
      <c r="B58" s="377"/>
      <c r="C58" s="377"/>
      <c r="D58" s="236" t="s">
        <v>15</v>
      </c>
      <c r="E58" s="234">
        <v>1410.06</v>
      </c>
      <c r="F58" s="73">
        <v>188.41</v>
      </c>
      <c r="G58" s="73">
        <v>896.96</v>
      </c>
      <c r="H58" s="232">
        <v>6.23</v>
      </c>
      <c r="I58" s="73" t="s">
        <v>37</v>
      </c>
      <c r="J58" s="326">
        <f t="shared" si="4"/>
        <v>2501.6600000000003</v>
      </c>
      <c r="K58" s="113">
        <f t="shared" si="3"/>
        <v>2501.6600000000003</v>
      </c>
      <c r="L58" s="327">
        <f t="shared" si="5"/>
        <v>35023.240000000005</v>
      </c>
      <c r="M58" s="2"/>
      <c r="N58" s="2"/>
      <c r="O58" s="2"/>
      <c r="T58" s="2"/>
      <c r="U58" s="2"/>
      <c r="V58" s="2"/>
      <c r="W58" s="2"/>
      <c r="X58" s="2"/>
      <c r="Y58" s="2"/>
      <c r="Z58" s="2"/>
      <c r="AA58" s="2"/>
    </row>
    <row r="59" spans="1:27">
      <c r="A59" s="55"/>
      <c r="B59" s="55"/>
      <c r="C59" s="55"/>
      <c r="D59" s="14"/>
      <c r="E59" s="99"/>
      <c r="F59" s="99"/>
      <c r="G59" s="99"/>
      <c r="H59" s="99"/>
      <c r="I59" s="99"/>
      <c r="J59" s="99"/>
      <c r="K59" s="99"/>
      <c r="L59" s="99"/>
      <c r="M59" s="2"/>
      <c r="N59" s="2"/>
      <c r="T59" s="2"/>
      <c r="U59" s="2"/>
      <c r="V59" s="2"/>
      <c r="W59" s="2"/>
      <c r="X59" s="2"/>
      <c r="Y59" s="2"/>
      <c r="Z59" s="2"/>
      <c r="AA59" s="2"/>
    </row>
    <row r="60" spans="1:27">
      <c r="A60" s="55"/>
      <c r="B60" s="55"/>
      <c r="C60" s="55"/>
      <c r="D60" s="14"/>
      <c r="E60" s="99"/>
      <c r="F60" s="99"/>
      <c r="G60" s="99"/>
      <c r="H60" s="99"/>
      <c r="I60" s="99"/>
      <c r="J60" s="115"/>
      <c r="K60" s="116"/>
      <c r="L60" s="117"/>
      <c r="M60" s="2"/>
      <c r="N60" s="2"/>
      <c r="T60" s="2"/>
      <c r="U60" s="2"/>
      <c r="V60" s="2"/>
      <c r="W60" s="2"/>
      <c r="X60" s="2"/>
      <c r="Y60" s="2"/>
      <c r="Z60" s="2"/>
      <c r="AA60" s="2"/>
    </row>
    <row r="61" spans="1:27">
      <c r="E61" s="2"/>
      <c r="F61" s="2"/>
      <c r="G61" s="2"/>
      <c r="H61" s="2"/>
      <c r="I61" s="2"/>
      <c r="J61" s="2"/>
      <c r="K61" s="2"/>
      <c r="L61" s="2"/>
      <c r="N61" s="2"/>
      <c r="T61" s="2"/>
      <c r="U61" s="2"/>
      <c r="V61" s="2"/>
      <c r="W61" s="2"/>
      <c r="X61" s="2"/>
      <c r="Y61" s="2"/>
      <c r="Z61" s="2"/>
      <c r="AA61" s="2"/>
    </row>
    <row r="62" spans="1:27" ht="18.75">
      <c r="A62" s="7" t="s">
        <v>44</v>
      </c>
      <c r="B62" s="7"/>
      <c r="C62" s="7"/>
      <c r="D62" s="7"/>
      <c r="E62" s="75"/>
      <c r="F62" s="75"/>
      <c r="G62" s="75"/>
      <c r="H62" s="75"/>
      <c r="I62" s="75"/>
      <c r="N62" s="2"/>
      <c r="T62" s="2"/>
      <c r="U62" s="2"/>
      <c r="V62" s="2"/>
      <c r="W62" s="2"/>
      <c r="X62" s="2"/>
      <c r="Y62" s="2"/>
      <c r="Z62" s="2"/>
      <c r="AA62" s="2"/>
    </row>
    <row r="63" spans="1:27" ht="18.75">
      <c r="A63" s="7"/>
      <c r="B63" s="7"/>
      <c r="C63" s="7"/>
      <c r="D63" s="7"/>
      <c r="E63" s="75"/>
      <c r="F63" s="75"/>
      <c r="G63" s="75"/>
      <c r="H63" s="75"/>
      <c r="I63" s="75"/>
      <c r="J63" s="75"/>
      <c r="K63" s="106"/>
      <c r="L63" s="200"/>
      <c r="M63" s="2"/>
      <c r="N63" s="2"/>
      <c r="T63" s="2"/>
      <c r="U63" s="2"/>
      <c r="V63" s="2"/>
      <c r="W63" s="2"/>
      <c r="X63" s="2"/>
      <c r="Y63" s="2"/>
      <c r="Z63" s="2"/>
      <c r="AA63" s="2"/>
    </row>
    <row r="64" spans="1:27">
      <c r="A64" s="18" t="s">
        <v>45</v>
      </c>
      <c r="J64" s="2"/>
      <c r="K64" t="s">
        <v>46</v>
      </c>
      <c r="O64"/>
      <c r="P64"/>
      <c r="Q64"/>
      <c r="R64"/>
      <c r="S64"/>
      <c r="T64" s="2"/>
      <c r="U64" s="2"/>
      <c r="V64" s="2"/>
      <c r="W64" s="2"/>
      <c r="X64" s="2"/>
      <c r="Y64" s="2"/>
      <c r="Z64" s="2"/>
      <c r="AA64" s="2"/>
    </row>
    <row r="65" spans="1:27" ht="15.75" thickBot="1">
      <c r="A65" s="18"/>
      <c r="D65" s="18"/>
      <c r="E65" s="18"/>
      <c r="F65" s="18"/>
      <c r="J65" s="2"/>
      <c r="O65"/>
      <c r="P65"/>
      <c r="Q65"/>
      <c r="R65"/>
      <c r="S65"/>
      <c r="T65" s="2"/>
      <c r="U65" s="2"/>
      <c r="V65" s="2"/>
      <c r="W65" s="2"/>
      <c r="X65" s="2"/>
      <c r="Y65" s="2"/>
      <c r="Z65" s="2"/>
      <c r="AA65" s="2"/>
    </row>
    <row r="66" spans="1:27">
      <c r="A66" s="360" t="s">
        <v>3</v>
      </c>
      <c r="B66" s="366"/>
      <c r="C66" s="363" t="s">
        <v>4</v>
      </c>
      <c r="D66" s="360" t="s">
        <v>5</v>
      </c>
      <c r="E66" s="369" t="s">
        <v>33</v>
      </c>
      <c r="F66" s="369" t="s">
        <v>34</v>
      </c>
      <c r="G66" s="369" t="s">
        <v>10</v>
      </c>
      <c r="H66" s="369" t="s">
        <v>12</v>
      </c>
      <c r="I66" s="373" t="s">
        <v>13</v>
      </c>
      <c r="J66" s="426"/>
      <c r="K66" s="360" t="s">
        <v>3</v>
      </c>
      <c r="L66" s="366"/>
      <c r="M66" s="363" t="s">
        <v>4</v>
      </c>
      <c r="N66" s="360" t="s">
        <v>5</v>
      </c>
      <c r="O66" s="369" t="s">
        <v>33</v>
      </c>
      <c r="P66" s="369" t="s">
        <v>34</v>
      </c>
      <c r="Q66" s="369" t="s">
        <v>10</v>
      </c>
      <c r="R66" s="369" t="s">
        <v>12</v>
      </c>
      <c r="S66" s="373" t="s">
        <v>13</v>
      </c>
      <c r="T66" s="2"/>
      <c r="U66" s="2"/>
      <c r="V66" s="2"/>
      <c r="W66" s="2"/>
      <c r="X66" s="2"/>
      <c r="Y66" s="2"/>
      <c r="Z66" s="2"/>
      <c r="AA66" s="2"/>
    </row>
    <row r="67" spans="1:27">
      <c r="A67" s="361"/>
      <c r="B67" s="367"/>
      <c r="C67" s="364"/>
      <c r="D67" s="361"/>
      <c r="E67" s="370"/>
      <c r="F67" s="370"/>
      <c r="G67" s="370"/>
      <c r="H67" s="370"/>
      <c r="I67" s="374"/>
      <c r="J67" s="426"/>
      <c r="K67" s="361"/>
      <c r="L67" s="367"/>
      <c r="M67" s="364"/>
      <c r="N67" s="361"/>
      <c r="O67" s="370"/>
      <c r="P67" s="370"/>
      <c r="Q67" s="370"/>
      <c r="R67" s="370"/>
      <c r="S67" s="374"/>
      <c r="T67" s="2"/>
      <c r="U67" s="2"/>
      <c r="V67" s="2"/>
      <c r="W67" s="2"/>
      <c r="X67" s="2"/>
      <c r="Y67" s="2"/>
      <c r="Z67" s="2"/>
      <c r="AA67" s="2"/>
    </row>
    <row r="68" spans="1:27" ht="15.75" thickBot="1">
      <c r="A68" s="362"/>
      <c r="B68" s="368"/>
      <c r="C68" s="365"/>
      <c r="D68" s="427"/>
      <c r="E68" s="372"/>
      <c r="F68" s="372"/>
      <c r="G68" s="372"/>
      <c r="H68" s="372"/>
      <c r="I68" s="425"/>
      <c r="J68" s="426"/>
      <c r="K68" s="362"/>
      <c r="L68" s="368"/>
      <c r="M68" s="365"/>
      <c r="N68" s="362"/>
      <c r="O68" s="371"/>
      <c r="P68" s="371"/>
      <c r="Q68" s="372"/>
      <c r="R68" s="371"/>
      <c r="S68" s="375"/>
      <c r="T68" s="2"/>
      <c r="U68" s="2"/>
      <c r="V68" s="2"/>
      <c r="W68" s="2"/>
      <c r="X68" s="2"/>
      <c r="Y68" s="2"/>
      <c r="Z68" s="2"/>
      <c r="AA68" s="2"/>
    </row>
    <row r="69" spans="1:27" ht="15.75" customHeight="1" thickBot="1">
      <c r="A69" s="423" t="s">
        <v>47</v>
      </c>
      <c r="B69" s="424"/>
      <c r="C69" s="190" t="s">
        <v>48</v>
      </c>
      <c r="D69" s="301">
        <v>554.34</v>
      </c>
      <c r="E69" s="230">
        <v>98.32</v>
      </c>
      <c r="F69" s="231">
        <v>5.47</v>
      </c>
      <c r="G69" s="322">
        <f>SUM(D69:F69)</f>
        <v>658.13000000000011</v>
      </c>
      <c r="H69" s="237">
        <f t="shared" ref="H69:H92" si="6">D69</f>
        <v>554.34</v>
      </c>
      <c r="I69" s="149">
        <f t="shared" ref="I69:I85" si="7">G69*12+H69*2</f>
        <v>9006.2400000000016</v>
      </c>
      <c r="J69" s="2"/>
      <c r="K69" s="352" t="s">
        <v>49</v>
      </c>
      <c r="L69" s="353"/>
      <c r="M69" s="198" t="s">
        <v>50</v>
      </c>
      <c r="N69" s="302">
        <v>538.92999999999995</v>
      </c>
      <c r="O69" s="72">
        <v>133.80000000000001</v>
      </c>
      <c r="P69" s="72">
        <v>3.66</v>
      </c>
      <c r="Q69" s="315">
        <f>SUM(N69:P69)</f>
        <v>676.39</v>
      </c>
      <c r="R69" s="317">
        <f t="shared" ref="R69:R74" si="8">N69</f>
        <v>538.92999999999995</v>
      </c>
      <c r="S69" s="319">
        <f>Q69*12+R69*2</f>
        <v>9194.5400000000009</v>
      </c>
      <c r="T69" s="2"/>
      <c r="U69" s="2"/>
      <c r="V69" s="2"/>
      <c r="W69" s="2"/>
      <c r="X69" s="2"/>
      <c r="Y69" s="2"/>
      <c r="Z69" s="2"/>
      <c r="AA69" s="2"/>
    </row>
    <row r="70" spans="1:27" ht="15.75" customHeight="1" thickBot="1">
      <c r="A70" s="397" t="s">
        <v>47</v>
      </c>
      <c r="B70" s="398"/>
      <c r="C70" s="191" t="s">
        <v>51</v>
      </c>
      <c r="D70" s="302">
        <v>461.96</v>
      </c>
      <c r="E70" s="72">
        <v>81.92</v>
      </c>
      <c r="F70" s="228">
        <v>4.57</v>
      </c>
      <c r="G70" s="321">
        <f>SUM(D70:F70)</f>
        <v>548.45000000000005</v>
      </c>
      <c r="H70" s="65">
        <f t="shared" si="6"/>
        <v>461.96</v>
      </c>
      <c r="I70" s="148">
        <f t="shared" si="7"/>
        <v>7505.3200000000006</v>
      </c>
      <c r="J70" s="2"/>
      <c r="K70" s="354" t="s">
        <v>52</v>
      </c>
      <c r="L70" s="355"/>
      <c r="M70" s="198" t="s">
        <v>53</v>
      </c>
      <c r="N70" s="302">
        <v>471.56</v>
      </c>
      <c r="O70" s="72">
        <v>117.08</v>
      </c>
      <c r="P70" s="72">
        <v>3.2</v>
      </c>
      <c r="Q70" s="315">
        <f t="shared" ref="Q70:Q80" si="9">SUM(N70:P70)</f>
        <v>591.84</v>
      </c>
      <c r="R70" s="317">
        <f t="shared" si="8"/>
        <v>471.56</v>
      </c>
      <c r="S70" s="319">
        <f t="shared" ref="S70:S80" si="10">Q70*12+R70*2</f>
        <v>8045.2</v>
      </c>
      <c r="T70" s="2"/>
      <c r="U70" s="2"/>
      <c r="V70" s="2"/>
      <c r="W70" s="2"/>
      <c r="X70" s="2"/>
      <c r="Y70" s="2"/>
      <c r="Z70" s="2"/>
      <c r="AA70" s="2"/>
    </row>
    <row r="71" spans="1:27" ht="15.75" customHeight="1" thickBot="1">
      <c r="A71" s="397" t="s">
        <v>47</v>
      </c>
      <c r="B71" s="398"/>
      <c r="C71" s="191" t="s">
        <v>54</v>
      </c>
      <c r="D71" s="302">
        <v>369.58</v>
      </c>
      <c r="E71" s="72">
        <v>65.55</v>
      </c>
      <c r="F71" s="72">
        <v>3.65</v>
      </c>
      <c r="G71" s="321">
        <f t="shared" ref="G71:G74" si="11">SUM(D71:F71)</f>
        <v>438.78</v>
      </c>
      <c r="H71" s="65">
        <f t="shared" si="6"/>
        <v>369.58</v>
      </c>
      <c r="I71" s="148">
        <f t="shared" si="7"/>
        <v>6004.5199999999995</v>
      </c>
      <c r="J71" s="2"/>
      <c r="K71" s="352" t="s">
        <v>55</v>
      </c>
      <c r="L71" s="353"/>
      <c r="M71" s="198" t="s">
        <v>56</v>
      </c>
      <c r="N71" s="302">
        <v>437.88</v>
      </c>
      <c r="O71" s="72">
        <v>108.71</v>
      </c>
      <c r="P71" s="72">
        <v>2.97</v>
      </c>
      <c r="Q71" s="315">
        <f t="shared" si="9"/>
        <v>549.56000000000006</v>
      </c>
      <c r="R71" s="317">
        <f t="shared" si="8"/>
        <v>437.88</v>
      </c>
      <c r="S71" s="319">
        <f t="shared" si="10"/>
        <v>7470.4800000000014</v>
      </c>
      <c r="T71" s="2"/>
      <c r="U71" s="2"/>
      <c r="V71" s="2"/>
      <c r="W71" s="2"/>
      <c r="X71" s="2"/>
      <c r="Y71" s="2"/>
      <c r="Z71" s="2"/>
      <c r="AA71" s="2"/>
    </row>
    <row r="72" spans="1:27" ht="15.75" customHeight="1" thickBot="1">
      <c r="A72" s="397" t="s">
        <v>47</v>
      </c>
      <c r="B72" s="398"/>
      <c r="C72" s="191" t="s">
        <v>57</v>
      </c>
      <c r="D72" s="302">
        <v>277.17</v>
      </c>
      <c r="E72" s="72">
        <v>49.16</v>
      </c>
      <c r="F72" s="228">
        <v>2.74</v>
      </c>
      <c r="G72" s="321">
        <f>SUM(D72:F72)</f>
        <v>329.07000000000005</v>
      </c>
      <c r="H72" s="65">
        <f t="shared" si="6"/>
        <v>277.17</v>
      </c>
      <c r="I72" s="148">
        <f t="shared" si="7"/>
        <v>4503.18</v>
      </c>
      <c r="J72" s="2"/>
      <c r="K72" s="354" t="s">
        <v>58</v>
      </c>
      <c r="L72" s="355"/>
      <c r="M72" s="198" t="s">
        <v>59</v>
      </c>
      <c r="N72" s="302">
        <v>404.2</v>
      </c>
      <c r="O72" s="72">
        <v>100.35</v>
      </c>
      <c r="P72" s="72">
        <v>2.75</v>
      </c>
      <c r="Q72" s="315">
        <f t="shared" si="9"/>
        <v>507.29999999999995</v>
      </c>
      <c r="R72" s="317">
        <f t="shared" si="8"/>
        <v>404.2</v>
      </c>
      <c r="S72" s="319">
        <f t="shared" si="10"/>
        <v>6895.9999999999991</v>
      </c>
      <c r="T72" s="2"/>
      <c r="U72" s="2"/>
      <c r="V72" s="2"/>
      <c r="W72" s="2"/>
      <c r="X72" s="2"/>
      <c r="Y72" s="2"/>
      <c r="Z72" s="2"/>
      <c r="AA72" s="2"/>
    </row>
    <row r="73" spans="1:27" ht="15.75" customHeight="1" thickBot="1">
      <c r="A73" s="397" t="s">
        <v>47</v>
      </c>
      <c r="B73" s="398"/>
      <c r="C73" s="191" t="s">
        <v>60</v>
      </c>
      <c r="D73" s="302">
        <v>184.79</v>
      </c>
      <c r="E73" s="72">
        <v>32.78</v>
      </c>
      <c r="F73" s="72">
        <v>1.82</v>
      </c>
      <c r="G73" s="321">
        <f>SUM(D73:F73)</f>
        <v>219.39</v>
      </c>
      <c r="H73" s="65">
        <f t="shared" si="6"/>
        <v>184.79</v>
      </c>
      <c r="I73" s="148">
        <f t="shared" si="7"/>
        <v>3002.2599999999998</v>
      </c>
      <c r="J73" s="2"/>
      <c r="K73" s="352" t="s">
        <v>61</v>
      </c>
      <c r="L73" s="353"/>
      <c r="M73" s="198" t="s">
        <v>62</v>
      </c>
      <c r="N73" s="302">
        <v>336.83</v>
      </c>
      <c r="O73" s="72">
        <v>83.63</v>
      </c>
      <c r="P73" s="72">
        <v>2.29</v>
      </c>
      <c r="Q73" s="315">
        <f t="shared" si="9"/>
        <v>422.75</v>
      </c>
      <c r="R73" s="317">
        <f t="shared" si="8"/>
        <v>336.83</v>
      </c>
      <c r="S73" s="319">
        <f t="shared" si="10"/>
        <v>5746.66</v>
      </c>
      <c r="T73" s="2"/>
      <c r="U73" s="2"/>
      <c r="V73" s="2"/>
      <c r="W73" s="2"/>
      <c r="X73" s="2"/>
      <c r="Y73" s="2"/>
      <c r="Z73" s="2"/>
      <c r="AA73" s="2"/>
    </row>
    <row r="74" spans="1:27" ht="15.75" thickBot="1">
      <c r="A74" s="376" t="s">
        <v>47</v>
      </c>
      <c r="B74" s="377"/>
      <c r="C74" s="192" t="s">
        <v>63</v>
      </c>
      <c r="D74" s="304">
        <v>92.39</v>
      </c>
      <c r="E74" s="240">
        <v>16.39</v>
      </c>
      <c r="F74" s="240">
        <v>0.91</v>
      </c>
      <c r="G74" s="323">
        <f t="shared" si="11"/>
        <v>109.69</v>
      </c>
      <c r="H74" s="242">
        <f t="shared" si="6"/>
        <v>92.39</v>
      </c>
      <c r="I74" s="300">
        <f t="shared" si="7"/>
        <v>1501.06</v>
      </c>
      <c r="J74" s="2"/>
      <c r="K74" s="354" t="s">
        <v>64</v>
      </c>
      <c r="L74" s="355"/>
      <c r="M74" s="198" t="s">
        <v>65</v>
      </c>
      <c r="N74" s="302">
        <v>303.14999999999998</v>
      </c>
      <c r="O74" s="72">
        <v>75.260000000000005</v>
      </c>
      <c r="P74" s="72">
        <v>2.06</v>
      </c>
      <c r="Q74" s="315">
        <f t="shared" si="9"/>
        <v>380.46999999999997</v>
      </c>
      <c r="R74" s="317">
        <f t="shared" si="8"/>
        <v>303.14999999999998</v>
      </c>
      <c r="S74" s="319">
        <f t="shared" si="10"/>
        <v>5171.9399999999996</v>
      </c>
      <c r="T74" s="2"/>
      <c r="U74" s="2"/>
      <c r="V74" s="2"/>
      <c r="W74" s="2"/>
      <c r="X74" s="2"/>
      <c r="Y74" s="2"/>
      <c r="Z74" s="2"/>
      <c r="AA74" s="2"/>
    </row>
    <row r="75" spans="1:27" ht="15.75" customHeight="1" thickBot="1">
      <c r="A75" s="423" t="s">
        <v>66</v>
      </c>
      <c r="B75" s="424"/>
      <c r="C75" s="190" t="s">
        <v>48</v>
      </c>
      <c r="D75" s="301">
        <v>692.89</v>
      </c>
      <c r="E75" s="231">
        <v>122.87</v>
      </c>
      <c r="F75" s="231">
        <v>5.47</v>
      </c>
      <c r="G75" s="322">
        <f t="shared" ref="G75:G97" si="12">SUM(D75:F75)</f>
        <v>821.23</v>
      </c>
      <c r="H75" s="237">
        <f t="shared" si="6"/>
        <v>692.89</v>
      </c>
      <c r="I75" s="149">
        <f t="shared" si="7"/>
        <v>11240.54</v>
      </c>
      <c r="J75" s="2"/>
      <c r="K75" s="352" t="s">
        <v>67</v>
      </c>
      <c r="L75" s="353"/>
      <c r="M75" s="198" t="s">
        <v>68</v>
      </c>
      <c r="N75" s="302">
        <v>269.45999999999998</v>
      </c>
      <c r="O75" s="72">
        <v>66.900000000000006</v>
      </c>
      <c r="P75" s="72">
        <v>1.83</v>
      </c>
      <c r="Q75" s="315">
        <f t="shared" si="9"/>
        <v>338.19</v>
      </c>
      <c r="R75" s="317">
        <f t="shared" ref="R75:R80" si="13">N75</f>
        <v>269.45999999999998</v>
      </c>
      <c r="S75" s="319">
        <f t="shared" si="10"/>
        <v>4597.2</v>
      </c>
      <c r="T75" s="2"/>
      <c r="U75" s="2"/>
      <c r="V75" s="2"/>
      <c r="W75" s="2"/>
      <c r="X75" s="2"/>
      <c r="Y75" s="2"/>
      <c r="Z75" s="2"/>
      <c r="AA75" s="2"/>
    </row>
    <row r="76" spans="1:27" ht="15.75" customHeight="1" thickBot="1">
      <c r="A76" s="397" t="s">
        <v>66</v>
      </c>
      <c r="B76" s="398"/>
      <c r="C76" s="191" t="s">
        <v>51</v>
      </c>
      <c r="D76" s="302">
        <v>577.41</v>
      </c>
      <c r="E76" s="228">
        <v>102.38</v>
      </c>
      <c r="F76" s="228">
        <v>4.57</v>
      </c>
      <c r="G76" s="321">
        <f t="shared" si="12"/>
        <v>684.36</v>
      </c>
      <c r="H76" s="65">
        <f t="shared" si="6"/>
        <v>577.41</v>
      </c>
      <c r="I76" s="148">
        <f t="shared" si="7"/>
        <v>9367.14</v>
      </c>
      <c r="J76" s="2"/>
      <c r="K76" s="356" t="s">
        <v>69</v>
      </c>
      <c r="L76" s="357"/>
      <c r="M76" s="198" t="s">
        <v>70</v>
      </c>
      <c r="N76" s="302">
        <v>202.1</v>
      </c>
      <c r="O76" s="72">
        <v>50.18</v>
      </c>
      <c r="P76" s="72">
        <v>1.37</v>
      </c>
      <c r="Q76" s="315">
        <f t="shared" si="9"/>
        <v>253.65</v>
      </c>
      <c r="R76" s="317">
        <f t="shared" si="13"/>
        <v>202.1</v>
      </c>
      <c r="S76" s="319">
        <f t="shared" si="10"/>
        <v>3448</v>
      </c>
      <c r="T76" s="2"/>
      <c r="U76" s="2"/>
      <c r="V76" s="2"/>
      <c r="W76" s="2"/>
      <c r="X76" s="2"/>
      <c r="Y76" s="2"/>
      <c r="Z76" s="2"/>
      <c r="AA76" s="2"/>
    </row>
    <row r="77" spans="1:27" ht="15.75" customHeight="1" thickBot="1">
      <c r="A77" s="397" t="s">
        <v>66</v>
      </c>
      <c r="B77" s="398"/>
      <c r="C77" s="191" t="s">
        <v>54</v>
      </c>
      <c r="D77" s="302">
        <v>461.94</v>
      </c>
      <c r="E77" s="228">
        <v>81.91</v>
      </c>
      <c r="F77" s="228">
        <v>3.65</v>
      </c>
      <c r="G77" s="321">
        <f t="shared" si="12"/>
        <v>547.5</v>
      </c>
      <c r="H77" s="65">
        <f t="shared" si="6"/>
        <v>461.94</v>
      </c>
      <c r="I77" s="148">
        <f t="shared" si="7"/>
        <v>7493.88</v>
      </c>
      <c r="J77" s="2"/>
      <c r="K77" s="356" t="s">
        <v>71</v>
      </c>
      <c r="L77" s="357"/>
      <c r="M77" s="198" t="s">
        <v>72</v>
      </c>
      <c r="N77" s="302">
        <v>168.42</v>
      </c>
      <c r="O77" s="72">
        <v>41.81</v>
      </c>
      <c r="P77" s="72">
        <v>1.1399999999999999</v>
      </c>
      <c r="Q77" s="315">
        <f t="shared" si="9"/>
        <v>211.36999999999998</v>
      </c>
      <c r="R77" s="317">
        <f t="shared" si="13"/>
        <v>168.42</v>
      </c>
      <c r="S77" s="319">
        <f t="shared" si="10"/>
        <v>2873.2799999999997</v>
      </c>
      <c r="T77" s="2"/>
      <c r="U77" s="2"/>
      <c r="V77" s="2"/>
      <c r="W77" s="2"/>
      <c r="X77" s="2"/>
      <c r="Y77" s="2"/>
      <c r="Z77" s="2"/>
      <c r="AA77" s="2"/>
    </row>
    <row r="78" spans="1:27" ht="15.75" customHeight="1" thickBot="1">
      <c r="A78" s="397" t="s">
        <v>66</v>
      </c>
      <c r="B78" s="398"/>
      <c r="C78" s="191" t="s">
        <v>57</v>
      </c>
      <c r="D78" s="302">
        <v>346.46</v>
      </c>
      <c r="E78" s="72">
        <v>61.43</v>
      </c>
      <c r="F78" s="72">
        <v>2.73</v>
      </c>
      <c r="G78" s="321">
        <f t="shared" si="12"/>
        <v>410.62</v>
      </c>
      <c r="H78" s="65">
        <f t="shared" si="6"/>
        <v>346.46</v>
      </c>
      <c r="I78" s="148">
        <f t="shared" si="7"/>
        <v>5620.3600000000006</v>
      </c>
      <c r="J78" s="2"/>
      <c r="K78" s="356" t="s">
        <v>73</v>
      </c>
      <c r="L78" s="357"/>
      <c r="M78" s="198" t="s">
        <v>74</v>
      </c>
      <c r="N78" s="302">
        <v>134.72999999999999</v>
      </c>
      <c r="O78" s="72">
        <v>33.450000000000003</v>
      </c>
      <c r="P78" s="72">
        <v>0.92</v>
      </c>
      <c r="Q78" s="315">
        <f t="shared" si="9"/>
        <v>169.1</v>
      </c>
      <c r="R78" s="317">
        <f t="shared" si="13"/>
        <v>134.72999999999999</v>
      </c>
      <c r="S78" s="319">
        <f t="shared" si="10"/>
        <v>2298.66</v>
      </c>
      <c r="T78" s="2"/>
      <c r="U78" s="2"/>
      <c r="V78" s="2"/>
      <c r="W78" s="2"/>
      <c r="X78" s="2"/>
      <c r="Y78" s="2"/>
      <c r="Z78" s="2"/>
      <c r="AA78" s="2"/>
    </row>
    <row r="79" spans="1:27" ht="15.75" customHeight="1" thickBot="1">
      <c r="A79" s="397" t="s">
        <v>66</v>
      </c>
      <c r="B79" s="398"/>
      <c r="C79" s="191" t="s">
        <v>60</v>
      </c>
      <c r="D79" s="302">
        <v>230.96</v>
      </c>
      <c r="E79" s="72">
        <v>40.950000000000003</v>
      </c>
      <c r="F79" s="72">
        <v>1.83</v>
      </c>
      <c r="G79" s="321">
        <f t="shared" si="12"/>
        <v>273.74</v>
      </c>
      <c r="H79" s="65">
        <f t="shared" si="6"/>
        <v>230.96</v>
      </c>
      <c r="I79" s="148">
        <f t="shared" si="7"/>
        <v>3746.8</v>
      </c>
      <c r="J79" s="2"/>
      <c r="K79" s="356" t="s">
        <v>75</v>
      </c>
      <c r="L79" s="357"/>
      <c r="M79" s="198" t="s">
        <v>76</v>
      </c>
      <c r="N79" s="302">
        <v>101.05</v>
      </c>
      <c r="O79" s="72">
        <v>25.09</v>
      </c>
      <c r="P79" s="72">
        <v>0.69</v>
      </c>
      <c r="Q79" s="315">
        <f t="shared" si="9"/>
        <v>126.83</v>
      </c>
      <c r="R79" s="317">
        <f t="shared" si="13"/>
        <v>101.05</v>
      </c>
      <c r="S79" s="319">
        <f t="shared" si="10"/>
        <v>1724.06</v>
      </c>
      <c r="T79" s="2"/>
      <c r="U79" s="2"/>
      <c r="V79" s="2"/>
      <c r="W79" s="2"/>
      <c r="X79" s="2"/>
      <c r="Y79" s="2"/>
      <c r="Z79" s="2"/>
      <c r="AA79" s="2"/>
    </row>
    <row r="80" spans="1:27" ht="15.75" thickBot="1">
      <c r="A80" s="376" t="s">
        <v>66</v>
      </c>
      <c r="B80" s="377"/>
      <c r="C80" s="192" t="s">
        <v>63</v>
      </c>
      <c r="D80" s="304">
        <v>115.48</v>
      </c>
      <c r="E80" s="240">
        <v>20.48</v>
      </c>
      <c r="F80" s="240">
        <v>0.91</v>
      </c>
      <c r="G80" s="323">
        <f t="shared" si="12"/>
        <v>136.87</v>
      </c>
      <c r="H80" s="242">
        <f t="shared" si="6"/>
        <v>115.48</v>
      </c>
      <c r="I80" s="300">
        <f t="shared" si="7"/>
        <v>1873.4</v>
      </c>
      <c r="J80" s="2"/>
      <c r="K80" s="358" t="s">
        <v>77</v>
      </c>
      <c r="L80" s="359"/>
      <c r="M80" s="223" t="s">
        <v>78</v>
      </c>
      <c r="N80" s="303">
        <v>67.37</v>
      </c>
      <c r="O80" s="73">
        <v>16.72</v>
      </c>
      <c r="P80" s="73">
        <v>0.46</v>
      </c>
      <c r="Q80" s="315">
        <f t="shared" si="9"/>
        <v>84.55</v>
      </c>
      <c r="R80" s="318">
        <f t="shared" si="13"/>
        <v>67.37</v>
      </c>
      <c r="S80" s="319">
        <f t="shared" si="10"/>
        <v>1149.3399999999999</v>
      </c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423" t="s">
        <v>79</v>
      </c>
      <c r="B81" s="424"/>
      <c r="C81" s="190" t="s">
        <v>48</v>
      </c>
      <c r="D81" s="301">
        <v>808.38</v>
      </c>
      <c r="E81" s="230">
        <v>200.71</v>
      </c>
      <c r="F81" s="231">
        <v>5.47</v>
      </c>
      <c r="G81" s="322">
        <f t="shared" si="12"/>
        <v>1014.5600000000001</v>
      </c>
      <c r="H81" s="237">
        <f t="shared" si="6"/>
        <v>808.38</v>
      </c>
      <c r="I81" s="149">
        <f t="shared" si="7"/>
        <v>13791.480000000001</v>
      </c>
      <c r="J81" s="2"/>
      <c r="K81" s="2"/>
      <c r="L81" s="2"/>
      <c r="M81" s="2"/>
      <c r="N81" s="2"/>
      <c r="O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397" t="s">
        <v>79</v>
      </c>
      <c r="B82" s="398"/>
      <c r="C82" s="191" t="s">
        <v>51</v>
      </c>
      <c r="D82" s="302">
        <v>673.65</v>
      </c>
      <c r="E82" s="72">
        <v>167.26</v>
      </c>
      <c r="F82" s="228">
        <v>4.5599999999999996</v>
      </c>
      <c r="G82" s="321">
        <f t="shared" si="12"/>
        <v>845.46999999999991</v>
      </c>
      <c r="H82" s="65">
        <f t="shared" si="6"/>
        <v>673.65</v>
      </c>
      <c r="I82" s="148">
        <f t="shared" si="7"/>
        <v>11492.939999999999</v>
      </c>
      <c r="J82" s="2"/>
      <c r="K82" s="2"/>
      <c r="L82" s="2"/>
      <c r="M82" s="278"/>
      <c r="N82" s="2"/>
      <c r="O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397" t="s">
        <v>79</v>
      </c>
      <c r="B83" s="398"/>
      <c r="C83" s="191" t="s">
        <v>54</v>
      </c>
      <c r="D83" s="302">
        <v>538.91999999999996</v>
      </c>
      <c r="E83" s="72">
        <v>133.81</v>
      </c>
      <c r="F83" s="228">
        <v>3.65</v>
      </c>
      <c r="G83" s="321">
        <f t="shared" si="12"/>
        <v>676.38</v>
      </c>
      <c r="H83" s="65">
        <f t="shared" si="6"/>
        <v>538.91999999999996</v>
      </c>
      <c r="I83" s="148">
        <f t="shared" si="7"/>
        <v>9194.4</v>
      </c>
      <c r="J83" s="2"/>
      <c r="K83" s="2"/>
      <c r="L83" s="2"/>
      <c r="M83" s="278"/>
      <c r="N83" s="2"/>
      <c r="O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397" t="s">
        <v>79</v>
      </c>
      <c r="B84" s="398"/>
      <c r="C84" s="191" t="s">
        <v>57</v>
      </c>
      <c r="D84" s="302">
        <v>404.19</v>
      </c>
      <c r="E84" s="72">
        <v>100.36</v>
      </c>
      <c r="F84" s="228">
        <v>2.74</v>
      </c>
      <c r="G84" s="321">
        <f t="shared" si="12"/>
        <v>507.29</v>
      </c>
      <c r="H84" s="65">
        <f t="shared" si="6"/>
        <v>404.19</v>
      </c>
      <c r="I84" s="148">
        <f t="shared" si="7"/>
        <v>6895.8600000000006</v>
      </c>
      <c r="J84" s="2"/>
      <c r="K84" s="351"/>
      <c r="L84" s="351"/>
      <c r="N84" s="99"/>
      <c r="O84" s="99"/>
      <c r="P84" s="99"/>
      <c r="Q84" s="29"/>
      <c r="R84" s="298"/>
      <c r="S84" s="29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397" t="s">
        <v>79</v>
      </c>
      <c r="B85" s="398"/>
      <c r="C85" s="191" t="s">
        <v>60</v>
      </c>
      <c r="D85" s="302">
        <v>269.45999999999998</v>
      </c>
      <c r="E85" s="72">
        <v>66.900000000000006</v>
      </c>
      <c r="F85" s="228">
        <v>1.82</v>
      </c>
      <c r="G85" s="321">
        <f t="shared" si="12"/>
        <v>338.18</v>
      </c>
      <c r="H85" s="65">
        <f t="shared" si="6"/>
        <v>269.45999999999998</v>
      </c>
      <c r="I85" s="148">
        <f t="shared" si="7"/>
        <v>4597.08</v>
      </c>
      <c r="J85" s="2"/>
      <c r="K85" s="351"/>
      <c r="L85" s="351"/>
      <c r="N85" s="99"/>
      <c r="O85" s="99"/>
      <c r="P85" s="99"/>
      <c r="Q85" s="29"/>
      <c r="R85" s="298"/>
      <c r="S85" s="29"/>
      <c r="T85" s="2"/>
      <c r="U85" s="2"/>
      <c r="V85" s="2"/>
      <c r="W85" s="2"/>
      <c r="X85" s="2"/>
      <c r="Y85" s="2"/>
      <c r="Z85" s="2"/>
      <c r="AA85" s="2"/>
    </row>
    <row r="86" spans="1:27" ht="15.75" customHeight="1" thickBot="1">
      <c r="A86" s="376" t="s">
        <v>79</v>
      </c>
      <c r="B86" s="377"/>
      <c r="C86" s="192" t="s">
        <v>63</v>
      </c>
      <c r="D86" s="304">
        <v>134.72999999999999</v>
      </c>
      <c r="E86" s="240">
        <v>33.450000000000003</v>
      </c>
      <c r="F86" s="241">
        <v>0.91</v>
      </c>
      <c r="G86" s="323">
        <f t="shared" si="12"/>
        <v>169.09</v>
      </c>
      <c r="H86" s="242">
        <f t="shared" si="6"/>
        <v>134.72999999999999</v>
      </c>
      <c r="I86" s="300">
        <f t="shared" ref="I86" si="14">G86*12+H86*2</f>
        <v>2298.54</v>
      </c>
      <c r="J86" s="2"/>
      <c r="K86" s="351"/>
      <c r="L86" s="351"/>
      <c r="N86" s="99"/>
      <c r="O86" s="99"/>
      <c r="P86" s="99"/>
      <c r="Q86" s="29"/>
      <c r="R86" s="298"/>
      <c r="S86" s="29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423" t="s">
        <v>80</v>
      </c>
      <c r="B87" s="424"/>
      <c r="C87" s="190" t="s">
        <v>48</v>
      </c>
      <c r="D87" s="301">
        <v>1214.99</v>
      </c>
      <c r="E87" s="230">
        <v>388.79</v>
      </c>
      <c r="F87" s="231">
        <v>5.47</v>
      </c>
      <c r="G87" s="322">
        <f t="shared" si="12"/>
        <v>1609.25</v>
      </c>
      <c r="H87" s="237">
        <f t="shared" si="6"/>
        <v>1214.99</v>
      </c>
      <c r="I87" s="149">
        <f t="shared" ref="I87:I92" si="15">G87*12+H87*2</f>
        <v>21740.98</v>
      </c>
      <c r="J87" s="2"/>
      <c r="K87" s="351"/>
      <c r="L87" s="351"/>
      <c r="N87" s="99"/>
      <c r="O87" s="99"/>
      <c r="P87" s="99"/>
      <c r="Q87" s="29"/>
      <c r="R87" s="298"/>
      <c r="S87" s="29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397" t="s">
        <v>80</v>
      </c>
      <c r="B88" s="398"/>
      <c r="C88" s="191" t="s">
        <v>51</v>
      </c>
      <c r="D88" s="302">
        <v>1012.5</v>
      </c>
      <c r="E88" s="72">
        <v>324</v>
      </c>
      <c r="F88" s="228">
        <v>4.5599999999999996</v>
      </c>
      <c r="G88" s="321">
        <f t="shared" si="12"/>
        <v>1341.06</v>
      </c>
      <c r="H88" s="65">
        <f t="shared" si="6"/>
        <v>1012.5</v>
      </c>
      <c r="I88" s="148">
        <f t="shared" si="15"/>
        <v>18117.72</v>
      </c>
      <c r="J88" s="2"/>
      <c r="K88" s="351"/>
      <c r="L88" s="351"/>
      <c r="N88" s="99"/>
      <c r="O88" s="99"/>
      <c r="P88" s="99"/>
      <c r="Q88" s="29"/>
      <c r="R88" s="298"/>
      <c r="S88" s="29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397" t="s">
        <v>80</v>
      </c>
      <c r="B89" s="398"/>
      <c r="C89" s="191" t="s">
        <v>54</v>
      </c>
      <c r="D89" s="302">
        <v>810</v>
      </c>
      <c r="E89" s="72">
        <v>259.2</v>
      </c>
      <c r="F89" s="228">
        <v>3.64</v>
      </c>
      <c r="G89" s="321">
        <f t="shared" si="12"/>
        <v>1072.8400000000001</v>
      </c>
      <c r="H89" s="65">
        <f t="shared" si="6"/>
        <v>810</v>
      </c>
      <c r="I89" s="148">
        <f t="shared" si="15"/>
        <v>14494.080000000002</v>
      </c>
      <c r="J89" s="2"/>
      <c r="K89" s="351"/>
      <c r="L89" s="351"/>
      <c r="N89" s="99"/>
      <c r="O89" s="99"/>
      <c r="P89" s="99"/>
      <c r="Q89" s="29"/>
      <c r="R89" s="298"/>
      <c r="S89" s="29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397" t="s">
        <v>80</v>
      </c>
      <c r="B90" s="398"/>
      <c r="C90" s="191" t="s">
        <v>57</v>
      </c>
      <c r="D90" s="302">
        <v>607.5</v>
      </c>
      <c r="E90" s="72">
        <v>194.4</v>
      </c>
      <c r="F90" s="228">
        <v>2.74</v>
      </c>
      <c r="G90" s="321">
        <f t="shared" si="12"/>
        <v>804.64</v>
      </c>
      <c r="H90" s="65">
        <f t="shared" si="6"/>
        <v>607.5</v>
      </c>
      <c r="I90" s="148">
        <f t="shared" si="15"/>
        <v>10870.68</v>
      </c>
      <c r="J90" s="2"/>
      <c r="K90" s="351"/>
      <c r="L90" s="351"/>
      <c r="N90" s="99"/>
      <c r="O90" s="99"/>
      <c r="P90" s="99"/>
      <c r="Q90" s="29"/>
      <c r="R90" s="298"/>
      <c r="S90" s="29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397" t="s">
        <v>80</v>
      </c>
      <c r="B91" s="398"/>
      <c r="C91" s="191" t="s">
        <v>60</v>
      </c>
      <c r="D91" s="302">
        <v>405.01</v>
      </c>
      <c r="E91" s="72">
        <v>129.6</v>
      </c>
      <c r="F91" s="72">
        <v>1.82</v>
      </c>
      <c r="G91" s="321">
        <f t="shared" si="12"/>
        <v>536.43000000000006</v>
      </c>
      <c r="H91" s="65">
        <f t="shared" si="6"/>
        <v>405.01</v>
      </c>
      <c r="I91" s="148">
        <f t="shared" si="15"/>
        <v>7247.18</v>
      </c>
      <c r="J91" s="2"/>
      <c r="K91" s="351"/>
      <c r="L91" s="351"/>
      <c r="N91" s="99"/>
      <c r="O91" s="99"/>
      <c r="P91" s="99"/>
      <c r="Q91" s="29"/>
      <c r="R91" s="298"/>
      <c r="S91" s="29"/>
      <c r="T91" s="2"/>
      <c r="U91" s="2"/>
      <c r="V91" s="2"/>
      <c r="W91" s="2"/>
      <c r="X91" s="2"/>
      <c r="Y91" s="2"/>
      <c r="Z91" s="2"/>
      <c r="AA91" s="2"/>
    </row>
    <row r="92" spans="1:27" ht="15.75" customHeight="1" thickBot="1">
      <c r="A92" s="421" t="s">
        <v>80</v>
      </c>
      <c r="B92" s="422"/>
      <c r="C92" s="299" t="s">
        <v>63</v>
      </c>
      <c r="D92" s="304">
        <v>202.52</v>
      </c>
      <c r="E92" s="240">
        <v>64.8</v>
      </c>
      <c r="F92" s="240">
        <v>0.91</v>
      </c>
      <c r="G92" s="323">
        <f t="shared" si="12"/>
        <v>268.23</v>
      </c>
      <c r="H92" s="242">
        <f t="shared" si="6"/>
        <v>202.52</v>
      </c>
      <c r="I92" s="300">
        <f t="shared" si="15"/>
        <v>3623.8</v>
      </c>
      <c r="J92" s="2"/>
      <c r="K92" s="351"/>
      <c r="L92" s="351"/>
      <c r="N92" s="99"/>
      <c r="O92" s="99"/>
      <c r="P92" s="99"/>
      <c r="Q92" s="29"/>
      <c r="R92" s="298"/>
      <c r="S92" s="29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423" t="s">
        <v>81</v>
      </c>
      <c r="B93" s="424"/>
      <c r="C93" s="190" t="s">
        <v>57</v>
      </c>
      <c r="D93" s="301">
        <v>277.2</v>
      </c>
      <c r="E93" s="230">
        <v>49.19</v>
      </c>
      <c r="F93" s="231">
        <v>2.75</v>
      </c>
      <c r="G93" s="322">
        <f t="shared" si="12"/>
        <v>329.14</v>
      </c>
      <c r="H93" s="237" t="s">
        <v>37</v>
      </c>
      <c r="I93" s="149">
        <f>G93*12</f>
        <v>3949.68</v>
      </c>
      <c r="J93" s="2"/>
      <c r="K93" s="351"/>
      <c r="L93" s="351"/>
      <c r="N93" s="99"/>
      <c r="O93" s="99"/>
      <c r="P93" s="99"/>
      <c r="Q93" s="29"/>
      <c r="R93" s="298"/>
      <c r="S93" s="29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397" t="s">
        <v>82</v>
      </c>
      <c r="B94" s="398"/>
      <c r="C94" s="191" t="s">
        <v>57</v>
      </c>
      <c r="D94" s="302">
        <v>277.2</v>
      </c>
      <c r="E94" s="72">
        <v>49.19</v>
      </c>
      <c r="F94" s="228">
        <v>2.75</v>
      </c>
      <c r="G94" s="321">
        <f t="shared" si="12"/>
        <v>329.14</v>
      </c>
      <c r="H94" s="65" t="s">
        <v>37</v>
      </c>
      <c r="I94" s="148">
        <f>G94*12</f>
        <v>3949.68</v>
      </c>
      <c r="J94" s="2"/>
      <c r="K94" s="351"/>
      <c r="L94" s="351"/>
      <c r="N94" s="99"/>
      <c r="O94" s="99"/>
      <c r="P94" s="99"/>
      <c r="Q94" s="29"/>
      <c r="R94" s="298"/>
      <c r="S94" s="29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397" t="s">
        <v>83</v>
      </c>
      <c r="B95" s="398"/>
      <c r="C95" s="191" t="s">
        <v>57</v>
      </c>
      <c r="D95" s="302">
        <v>277.2</v>
      </c>
      <c r="E95" s="72">
        <v>49.19</v>
      </c>
      <c r="F95" s="228">
        <v>2.75</v>
      </c>
      <c r="G95" s="321">
        <f t="shared" si="12"/>
        <v>329.14</v>
      </c>
      <c r="H95" s="65" t="s">
        <v>37</v>
      </c>
      <c r="I95" s="148">
        <f>G95*12</f>
        <v>3949.68</v>
      </c>
      <c r="J95" s="2"/>
      <c r="K95" s="351"/>
      <c r="L95" s="351"/>
      <c r="N95" s="99"/>
      <c r="O95" s="99"/>
      <c r="P95" s="99"/>
      <c r="Q95" s="29"/>
      <c r="R95" s="298"/>
      <c r="S95" s="29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397" t="s">
        <v>84</v>
      </c>
      <c r="B96" s="398"/>
      <c r="C96" s="191" t="s">
        <v>57</v>
      </c>
      <c r="D96" s="302">
        <v>277.2</v>
      </c>
      <c r="E96" s="72">
        <v>49.19</v>
      </c>
      <c r="F96" s="228">
        <v>2.75</v>
      </c>
      <c r="G96" s="321">
        <f t="shared" si="12"/>
        <v>329.14</v>
      </c>
      <c r="H96" s="65" t="s">
        <v>37</v>
      </c>
      <c r="I96" s="148">
        <f>G96*12</f>
        <v>3949.68</v>
      </c>
      <c r="J96" s="2"/>
      <c r="K96" s="2"/>
      <c r="L96" s="2"/>
      <c r="M96" s="2"/>
      <c r="N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thickBot="1">
      <c r="A97" s="376" t="s">
        <v>85</v>
      </c>
      <c r="B97" s="377"/>
      <c r="C97" s="192" t="s">
        <v>57</v>
      </c>
      <c r="D97" s="303">
        <v>277.2</v>
      </c>
      <c r="E97" s="73">
        <v>49.19</v>
      </c>
      <c r="F97" s="232">
        <v>2.75</v>
      </c>
      <c r="G97" s="150">
        <f t="shared" si="12"/>
        <v>329.14</v>
      </c>
      <c r="H97" s="113" t="s">
        <v>37</v>
      </c>
      <c r="I97" s="151">
        <f>G97*12</f>
        <v>3949.68</v>
      </c>
      <c r="J97" s="2"/>
      <c r="K97" s="2"/>
      <c r="L97" s="2"/>
      <c r="M97" s="2"/>
      <c r="N97" s="2"/>
      <c r="T97" s="2"/>
      <c r="U97" s="2"/>
      <c r="V97" s="2"/>
      <c r="W97" s="2"/>
      <c r="X97" s="2"/>
      <c r="Y97" s="2"/>
      <c r="Z97" s="2"/>
      <c r="AA97" s="2"/>
    </row>
    <row r="98" spans="1:27">
      <c r="A98" s="18"/>
      <c r="C98" s="14"/>
      <c r="D98" s="2"/>
      <c r="E98" s="2"/>
      <c r="F98" s="2"/>
      <c r="G98" s="2"/>
      <c r="H98" s="2"/>
      <c r="I98" s="2"/>
      <c r="J98" s="2"/>
      <c r="N98" s="2"/>
      <c r="T98" s="2"/>
      <c r="U98" s="2"/>
      <c r="V98" s="2"/>
      <c r="W98" s="2"/>
      <c r="X98" s="2"/>
      <c r="Y98" s="2"/>
      <c r="Z98" s="2"/>
      <c r="AA98" s="2"/>
    </row>
    <row r="99" spans="1:27">
      <c r="A99" s="18"/>
      <c r="C99" s="14"/>
      <c r="D99" s="2"/>
      <c r="E99" s="2"/>
      <c r="F99" s="2"/>
      <c r="G99" s="2"/>
      <c r="H99" s="2"/>
      <c r="I99" s="2"/>
      <c r="J99" s="2"/>
      <c r="N99" s="2"/>
      <c r="O99" s="2"/>
      <c r="T99" s="2"/>
      <c r="U99" s="2"/>
      <c r="V99" s="2"/>
      <c r="W99" s="2"/>
      <c r="X99" s="2"/>
      <c r="Y99" s="2"/>
      <c r="Z99" s="2"/>
      <c r="AA99" s="2"/>
    </row>
    <row r="100" spans="1:27">
      <c r="A100" s="18"/>
      <c r="D100" s="2"/>
      <c r="E100" s="2"/>
      <c r="F100" s="2"/>
      <c r="G100" s="2"/>
      <c r="H100" s="2"/>
      <c r="N100" s="2"/>
      <c r="O100" s="2"/>
      <c r="T100" s="2"/>
      <c r="U100" s="2"/>
      <c r="V100" s="2"/>
      <c r="W100" s="2"/>
      <c r="X100" s="2"/>
      <c r="Y100" s="2"/>
      <c r="Z100" s="2"/>
      <c r="AA100" s="2"/>
    </row>
    <row r="101" spans="1:27" ht="18.75">
      <c r="A101" s="7" t="s">
        <v>86</v>
      </c>
      <c r="D101" s="2"/>
      <c r="E101" s="2"/>
      <c r="F101" s="2"/>
      <c r="G101" s="2"/>
      <c r="H101" s="2"/>
      <c r="I101" s="2"/>
      <c r="M101" s="99"/>
      <c r="N101" s="2"/>
      <c r="O101" s="2"/>
      <c r="T101" s="2"/>
      <c r="U101" s="2"/>
      <c r="V101" s="2"/>
      <c r="W101" s="2"/>
      <c r="X101" s="2"/>
      <c r="Y101" s="2"/>
      <c r="Z101" s="2"/>
      <c r="AA101" s="2"/>
    </row>
    <row r="102" spans="1:27" ht="18.75">
      <c r="A102" s="7"/>
      <c r="D102" s="2"/>
      <c r="E102" s="2"/>
      <c r="F102" s="2"/>
      <c r="G102" s="227"/>
      <c r="H102" s="2"/>
      <c r="I102" s="2"/>
      <c r="M102" s="99"/>
      <c r="N102" s="2"/>
      <c r="O102" s="2"/>
      <c r="T102" s="2"/>
      <c r="U102" s="2"/>
      <c r="V102" s="2"/>
      <c r="W102" s="2"/>
      <c r="X102" s="2"/>
      <c r="Y102" s="2"/>
      <c r="Z102" s="2"/>
      <c r="AA102" s="2"/>
    </row>
    <row r="103" spans="1:27">
      <c r="A103" s="18" t="s">
        <v>45</v>
      </c>
      <c r="D103" s="2"/>
      <c r="E103" s="2"/>
      <c r="F103" s="2"/>
      <c r="G103" s="2"/>
      <c r="H103" s="2"/>
      <c r="I103" s="2"/>
      <c r="M103" s="99"/>
      <c r="N103" s="2"/>
      <c r="O103" s="2"/>
      <c r="T103" s="2"/>
      <c r="U103" s="2"/>
      <c r="V103" s="2"/>
      <c r="W103" s="2"/>
      <c r="X103" s="2"/>
      <c r="Y103" s="2"/>
      <c r="Z103" s="2"/>
      <c r="AA103" s="2"/>
    </row>
    <row r="104" spans="1:27" ht="15.75" thickBot="1">
      <c r="A104" s="18"/>
      <c r="D104" s="2"/>
      <c r="E104" s="2"/>
      <c r="F104" s="2"/>
      <c r="G104" s="2"/>
      <c r="H104" s="2"/>
      <c r="I104" s="2"/>
      <c r="M104" s="99"/>
      <c r="N104" s="2"/>
      <c r="O104" s="2"/>
      <c r="T104" s="2"/>
      <c r="U104" s="2"/>
      <c r="V104" s="2"/>
      <c r="W104" s="2"/>
      <c r="X104" s="2"/>
      <c r="Y104" s="2"/>
      <c r="Z104" s="2"/>
      <c r="AA104" s="2"/>
    </row>
    <row r="105" spans="1:27">
      <c r="A105" s="360" t="s">
        <v>3</v>
      </c>
      <c r="B105" s="366"/>
      <c r="C105" s="363" t="s">
        <v>4</v>
      </c>
      <c r="D105" s="360" t="s">
        <v>5</v>
      </c>
      <c r="E105" s="369" t="s">
        <v>33</v>
      </c>
      <c r="F105" s="369" t="s">
        <v>34</v>
      </c>
      <c r="G105" s="369" t="s">
        <v>10</v>
      </c>
      <c r="H105" s="369" t="s">
        <v>12</v>
      </c>
      <c r="I105" s="373" t="s">
        <v>13</v>
      </c>
      <c r="K105" s="101"/>
      <c r="L105" s="101"/>
      <c r="M105" s="99"/>
      <c r="N105" s="2"/>
      <c r="O105" s="2"/>
      <c r="T105" s="101"/>
      <c r="U105" s="101"/>
      <c r="V105" s="101"/>
      <c r="W105" s="2"/>
      <c r="X105" s="2"/>
      <c r="Y105" s="2"/>
      <c r="Z105" s="2"/>
      <c r="AA105" s="2"/>
    </row>
    <row r="106" spans="1:27">
      <c r="A106" s="361"/>
      <c r="B106" s="367"/>
      <c r="C106" s="364"/>
      <c r="D106" s="361"/>
      <c r="E106" s="370"/>
      <c r="F106" s="370"/>
      <c r="G106" s="370"/>
      <c r="H106" s="370"/>
      <c r="I106" s="374"/>
      <c r="K106" s="101"/>
      <c r="L106" s="101"/>
      <c r="M106" s="99"/>
      <c r="N106" s="2"/>
      <c r="O106" s="2"/>
      <c r="T106" s="101"/>
      <c r="U106" s="101"/>
      <c r="V106" s="101"/>
      <c r="W106" s="2"/>
      <c r="X106" s="2"/>
      <c r="Y106" s="2"/>
      <c r="Z106" s="2"/>
      <c r="AA106" s="2"/>
    </row>
    <row r="107" spans="1:27" ht="15" customHeight="1" thickBot="1">
      <c r="A107" s="362"/>
      <c r="B107" s="368"/>
      <c r="C107" s="365"/>
      <c r="D107" s="362"/>
      <c r="E107" s="371"/>
      <c r="F107" s="371"/>
      <c r="G107" s="371"/>
      <c r="H107" s="371"/>
      <c r="I107" s="375"/>
      <c r="K107" s="101"/>
      <c r="L107" s="101"/>
      <c r="M107" s="99"/>
      <c r="N107" s="2"/>
      <c r="O107" s="2"/>
      <c r="T107" s="101"/>
      <c r="U107" s="101"/>
      <c r="V107" s="101"/>
      <c r="W107" s="2"/>
      <c r="X107" s="2"/>
      <c r="Y107" s="2"/>
      <c r="Z107" s="2"/>
      <c r="AA107" s="2"/>
    </row>
    <row r="108" spans="1:27">
      <c r="A108" s="352" t="s">
        <v>87</v>
      </c>
      <c r="B108" s="353"/>
      <c r="C108" s="222" t="s">
        <v>88</v>
      </c>
      <c r="D108" s="313">
        <v>1077.8499999999999</v>
      </c>
      <c r="E108" s="218">
        <v>267.60000000000002</v>
      </c>
      <c r="F108" s="218">
        <v>7.3</v>
      </c>
      <c r="G108" s="316">
        <f>SUM(D108:F108)</f>
        <v>1352.7499999999998</v>
      </c>
      <c r="H108" s="320">
        <f t="shared" ref="H108:H131" si="16">D108</f>
        <v>1077.8499999999999</v>
      </c>
      <c r="I108" s="319">
        <f>G108*12+H108*2</f>
        <v>18388.699999999997</v>
      </c>
      <c r="J108" s="2"/>
      <c r="K108" s="2"/>
      <c r="L108" s="2"/>
      <c r="M108" s="99"/>
      <c r="N108" s="2"/>
      <c r="O108" s="2"/>
      <c r="T108" s="101"/>
      <c r="U108" s="101"/>
      <c r="V108" s="101"/>
      <c r="W108" s="2"/>
      <c r="X108" s="2"/>
      <c r="Y108" s="2"/>
      <c r="Z108" s="2"/>
      <c r="AA108" s="2"/>
    </row>
    <row r="109" spans="1:27">
      <c r="A109" s="354" t="s">
        <v>89</v>
      </c>
      <c r="B109" s="355"/>
      <c r="C109" s="198" t="s">
        <v>90</v>
      </c>
      <c r="D109" s="302">
        <v>1044.17</v>
      </c>
      <c r="E109" s="72">
        <v>259.24</v>
      </c>
      <c r="F109" s="72">
        <v>7.07</v>
      </c>
      <c r="G109" s="316">
        <f t="shared" ref="G109:G131" si="17">SUM(D109:F109)</f>
        <v>1310.48</v>
      </c>
      <c r="H109" s="320">
        <f t="shared" si="16"/>
        <v>1044.17</v>
      </c>
      <c r="I109" s="319">
        <f t="shared" ref="I109:I131" si="18">G109*12+H109*2</f>
        <v>17814.099999999999</v>
      </c>
      <c r="J109" s="2"/>
      <c r="K109" s="2"/>
      <c r="L109" s="2"/>
      <c r="M109" s="99"/>
      <c r="N109" s="2"/>
      <c r="O109" s="2"/>
      <c r="T109" s="101"/>
      <c r="U109" s="101"/>
      <c r="V109" s="101"/>
      <c r="W109" s="2"/>
      <c r="X109" s="2"/>
      <c r="Y109" s="2"/>
      <c r="Z109" s="2"/>
      <c r="AA109" s="2"/>
    </row>
    <row r="110" spans="1:27">
      <c r="A110" s="356" t="s">
        <v>91</v>
      </c>
      <c r="B110" s="357"/>
      <c r="C110" s="198" t="s">
        <v>92</v>
      </c>
      <c r="D110" s="302">
        <v>1010.48</v>
      </c>
      <c r="E110" s="72">
        <v>250.88</v>
      </c>
      <c r="F110" s="72">
        <v>6.84</v>
      </c>
      <c r="G110" s="316">
        <f t="shared" si="17"/>
        <v>1268.2</v>
      </c>
      <c r="H110" s="320">
        <f t="shared" si="16"/>
        <v>1010.48</v>
      </c>
      <c r="I110" s="319">
        <f t="shared" si="18"/>
        <v>17239.36</v>
      </c>
      <c r="J110" s="2"/>
      <c r="K110" s="2"/>
      <c r="L110" s="2"/>
      <c r="M110" s="99"/>
      <c r="N110" s="2"/>
      <c r="O110" s="2"/>
      <c r="T110" s="101"/>
      <c r="U110" s="101"/>
      <c r="V110" s="101"/>
      <c r="W110" s="2"/>
      <c r="X110" s="2"/>
      <c r="Y110" s="2"/>
      <c r="Z110" s="2"/>
      <c r="AA110" s="2"/>
    </row>
    <row r="111" spans="1:27">
      <c r="A111" s="354" t="s">
        <v>93</v>
      </c>
      <c r="B111" s="355"/>
      <c r="C111" s="198" t="s">
        <v>94</v>
      </c>
      <c r="D111" s="302">
        <v>943.12</v>
      </c>
      <c r="E111" s="72">
        <v>234.15</v>
      </c>
      <c r="F111" s="72">
        <v>6.39</v>
      </c>
      <c r="G111" s="316">
        <f t="shared" si="17"/>
        <v>1183.6600000000001</v>
      </c>
      <c r="H111" s="320">
        <f t="shared" si="16"/>
        <v>943.12</v>
      </c>
      <c r="I111" s="319">
        <f t="shared" si="18"/>
        <v>16090.160000000002</v>
      </c>
      <c r="J111" s="2"/>
      <c r="K111" s="2"/>
      <c r="L111" s="2"/>
      <c r="M111" s="99"/>
      <c r="N111" s="2"/>
      <c r="O111" s="99"/>
      <c r="P111" s="101"/>
      <c r="Q111" s="101"/>
      <c r="R111" s="101"/>
      <c r="S111" s="101"/>
      <c r="T111" s="101"/>
      <c r="U111" s="101"/>
      <c r="V111" s="101"/>
      <c r="W111" s="2"/>
      <c r="X111" s="2"/>
      <c r="Y111" s="2"/>
      <c r="Z111" s="2"/>
      <c r="AA111" s="2"/>
    </row>
    <row r="112" spans="1:27">
      <c r="A112" s="352" t="s">
        <v>95</v>
      </c>
      <c r="B112" s="353"/>
      <c r="C112" s="198" t="s">
        <v>96</v>
      </c>
      <c r="D112" s="302">
        <v>875.75</v>
      </c>
      <c r="E112" s="72">
        <v>217.43</v>
      </c>
      <c r="F112" s="72">
        <v>5.93</v>
      </c>
      <c r="G112" s="316">
        <f t="shared" si="17"/>
        <v>1099.1100000000001</v>
      </c>
      <c r="H112" s="320">
        <f t="shared" si="16"/>
        <v>875.75</v>
      </c>
      <c r="I112" s="319">
        <f t="shared" si="18"/>
        <v>14940.820000000002</v>
      </c>
      <c r="J112" s="2"/>
      <c r="K112" s="2"/>
      <c r="L112" s="2"/>
      <c r="M112" s="99"/>
      <c r="N112" s="2"/>
      <c r="O112" s="99"/>
      <c r="P112" s="101"/>
      <c r="Q112" s="101"/>
      <c r="R112" s="101"/>
      <c r="S112" s="101"/>
      <c r="T112" s="101"/>
      <c r="U112" s="101"/>
      <c r="V112" s="101"/>
      <c r="W112" s="2"/>
      <c r="X112" s="2"/>
      <c r="Y112" s="2"/>
      <c r="Z112" s="2"/>
      <c r="AA112" s="2"/>
    </row>
    <row r="113" spans="1:27">
      <c r="A113" s="354" t="s">
        <v>97</v>
      </c>
      <c r="B113" s="355"/>
      <c r="C113" s="198" t="s">
        <v>98</v>
      </c>
      <c r="D113" s="302">
        <v>842.07</v>
      </c>
      <c r="E113" s="72">
        <v>209.06</v>
      </c>
      <c r="F113" s="72">
        <v>5.7</v>
      </c>
      <c r="G113" s="316">
        <f t="shared" si="17"/>
        <v>1056.8300000000002</v>
      </c>
      <c r="H113" s="320">
        <f t="shared" si="16"/>
        <v>842.07</v>
      </c>
      <c r="I113" s="319">
        <f t="shared" si="18"/>
        <v>14366.100000000002</v>
      </c>
      <c r="J113" s="2"/>
      <c r="K113" s="2"/>
      <c r="L113" s="2"/>
      <c r="M113" s="99"/>
      <c r="N113" s="2"/>
      <c r="O113" s="298"/>
      <c r="P113" s="101"/>
      <c r="Q113" s="101"/>
      <c r="R113" s="101"/>
      <c r="S113" s="101"/>
      <c r="T113" s="101"/>
      <c r="U113" s="101"/>
      <c r="V113" s="101"/>
      <c r="W113" s="2"/>
      <c r="X113" s="2"/>
      <c r="Y113" s="2"/>
      <c r="Z113" s="2"/>
      <c r="AA113" s="2"/>
    </row>
    <row r="114" spans="1:27">
      <c r="A114" s="352" t="s">
        <v>99</v>
      </c>
      <c r="B114" s="353"/>
      <c r="C114" s="198" t="s">
        <v>100</v>
      </c>
      <c r="D114" s="302">
        <v>808.39</v>
      </c>
      <c r="E114" s="72">
        <v>200.7</v>
      </c>
      <c r="F114" s="72">
        <v>5.48</v>
      </c>
      <c r="G114" s="316">
        <f t="shared" si="17"/>
        <v>1014.5699999999999</v>
      </c>
      <c r="H114" s="320">
        <f t="shared" si="16"/>
        <v>808.39</v>
      </c>
      <c r="I114" s="319">
        <f t="shared" si="18"/>
        <v>13791.62</v>
      </c>
      <c r="J114" s="2"/>
      <c r="K114" s="2"/>
      <c r="L114" s="2"/>
      <c r="M114" s="99"/>
      <c r="N114" s="2"/>
      <c r="O114" s="298"/>
      <c r="P114" s="101"/>
      <c r="Q114" s="101"/>
      <c r="R114" s="101"/>
      <c r="S114" s="101"/>
      <c r="T114" s="101"/>
      <c r="U114" s="101"/>
      <c r="V114" s="101"/>
      <c r="W114" s="2"/>
      <c r="X114" s="2"/>
      <c r="Y114" s="2"/>
      <c r="Z114" s="2"/>
      <c r="AA114" s="2"/>
    </row>
    <row r="115" spans="1:27">
      <c r="A115" s="354" t="s">
        <v>101</v>
      </c>
      <c r="B115" s="355"/>
      <c r="C115" s="198" t="s">
        <v>102</v>
      </c>
      <c r="D115" s="302">
        <v>741.02</v>
      </c>
      <c r="E115" s="72">
        <v>183.98</v>
      </c>
      <c r="F115" s="72">
        <v>5.0199999999999996</v>
      </c>
      <c r="G115" s="316">
        <f t="shared" si="17"/>
        <v>930.02</v>
      </c>
      <c r="H115" s="320">
        <f t="shared" si="16"/>
        <v>741.02</v>
      </c>
      <c r="I115" s="319">
        <f t="shared" si="18"/>
        <v>12642.279999999999</v>
      </c>
      <c r="J115" s="2"/>
      <c r="K115" s="2"/>
      <c r="L115" s="2"/>
      <c r="M115" s="99"/>
      <c r="N115" s="2"/>
      <c r="O115" s="298"/>
      <c r="P115" s="101"/>
      <c r="Q115" s="101"/>
      <c r="R115" s="101"/>
      <c r="S115" s="101"/>
      <c r="T115" s="101"/>
      <c r="U115" s="101"/>
      <c r="V115" s="101"/>
      <c r="W115" s="2"/>
      <c r="X115" s="2"/>
      <c r="Y115" s="2"/>
      <c r="Z115" s="2"/>
      <c r="AA115" s="2"/>
    </row>
    <row r="116" spans="1:27">
      <c r="A116" s="352" t="s">
        <v>103</v>
      </c>
      <c r="B116" s="353"/>
      <c r="C116" s="198" t="s">
        <v>104</v>
      </c>
      <c r="D116" s="302">
        <v>707.34</v>
      </c>
      <c r="E116" s="72">
        <v>175.61</v>
      </c>
      <c r="F116" s="72">
        <v>4.79</v>
      </c>
      <c r="G116" s="316">
        <f t="shared" si="17"/>
        <v>887.74</v>
      </c>
      <c r="H116" s="320">
        <f t="shared" si="16"/>
        <v>707.34</v>
      </c>
      <c r="I116" s="319">
        <f t="shared" si="18"/>
        <v>12067.560000000001</v>
      </c>
      <c r="J116" s="2"/>
      <c r="K116" s="2"/>
      <c r="L116" s="2"/>
      <c r="M116" s="99"/>
      <c r="N116" s="2"/>
      <c r="O116" s="298"/>
      <c r="P116" s="101"/>
      <c r="Q116" s="101"/>
      <c r="R116" s="101"/>
      <c r="S116" s="101"/>
      <c r="T116" s="101"/>
      <c r="U116" s="101"/>
      <c r="V116" s="101"/>
      <c r="W116" s="2"/>
      <c r="X116" s="2"/>
      <c r="Y116" s="2"/>
      <c r="Z116" s="2"/>
      <c r="AA116" s="2"/>
    </row>
    <row r="117" spans="1:27">
      <c r="A117" s="354" t="s">
        <v>105</v>
      </c>
      <c r="B117" s="355"/>
      <c r="C117" s="198" t="s">
        <v>106</v>
      </c>
      <c r="D117" s="302">
        <v>673.66</v>
      </c>
      <c r="E117" s="72">
        <v>167.25</v>
      </c>
      <c r="F117" s="72">
        <v>4.5599999999999996</v>
      </c>
      <c r="G117" s="316">
        <f t="shared" si="17"/>
        <v>845.46999999999991</v>
      </c>
      <c r="H117" s="320">
        <f t="shared" si="16"/>
        <v>673.66</v>
      </c>
      <c r="I117" s="319">
        <f t="shared" si="18"/>
        <v>11492.96</v>
      </c>
      <c r="J117" s="2"/>
      <c r="K117" s="2"/>
      <c r="L117" s="2"/>
      <c r="M117" s="99"/>
      <c r="N117" s="2"/>
      <c r="O117" s="298"/>
      <c r="P117" s="101"/>
      <c r="Q117" s="101"/>
      <c r="R117" s="101"/>
      <c r="S117" s="101"/>
      <c r="T117" s="101"/>
      <c r="U117" s="101"/>
      <c r="V117" s="101"/>
      <c r="W117" s="2"/>
      <c r="X117" s="2"/>
      <c r="Y117" s="2"/>
      <c r="Z117" s="2"/>
      <c r="AA117" s="2"/>
    </row>
    <row r="118" spans="1:27">
      <c r="A118" s="352" t="s">
        <v>107</v>
      </c>
      <c r="B118" s="353"/>
      <c r="C118" s="198" t="s">
        <v>108</v>
      </c>
      <c r="D118" s="302">
        <v>606.29</v>
      </c>
      <c r="E118" s="72">
        <v>150.53</v>
      </c>
      <c r="F118" s="72">
        <v>4.1100000000000003</v>
      </c>
      <c r="G118" s="316">
        <f t="shared" si="17"/>
        <v>760.93</v>
      </c>
      <c r="H118" s="320">
        <f t="shared" si="16"/>
        <v>606.29</v>
      </c>
      <c r="I118" s="319">
        <f t="shared" si="18"/>
        <v>10343.74</v>
      </c>
      <c r="J118" s="2"/>
      <c r="K118" s="2"/>
      <c r="L118" s="2"/>
      <c r="M118" s="99"/>
      <c r="N118" s="99"/>
      <c r="O118" s="298"/>
      <c r="P118" s="101"/>
      <c r="Q118" s="101"/>
      <c r="R118" s="101"/>
      <c r="S118" s="101"/>
      <c r="T118" s="101"/>
      <c r="U118" s="101"/>
      <c r="V118" s="101"/>
      <c r="W118" s="2"/>
      <c r="X118" s="2"/>
      <c r="Y118" s="2"/>
      <c r="Z118" s="2"/>
      <c r="AA118" s="2"/>
    </row>
    <row r="119" spans="1:27">
      <c r="A119" s="354" t="s">
        <v>109</v>
      </c>
      <c r="B119" s="355"/>
      <c r="C119" s="198" t="s">
        <v>110</v>
      </c>
      <c r="D119" s="302">
        <v>572.61</v>
      </c>
      <c r="E119" s="72">
        <v>142.16</v>
      </c>
      <c r="F119" s="72">
        <v>3.88</v>
      </c>
      <c r="G119" s="316">
        <f t="shared" si="17"/>
        <v>718.65</v>
      </c>
      <c r="H119" s="320">
        <f t="shared" si="16"/>
        <v>572.61</v>
      </c>
      <c r="I119" s="319">
        <f t="shared" si="18"/>
        <v>9769.0199999999986</v>
      </c>
      <c r="J119" s="2"/>
      <c r="K119" s="2"/>
      <c r="L119" s="2"/>
      <c r="M119" s="99"/>
      <c r="N119" s="99"/>
      <c r="O119" s="298"/>
      <c r="P119" s="101"/>
      <c r="Q119" s="101"/>
      <c r="R119" s="101"/>
      <c r="S119" s="101"/>
      <c r="T119" s="101"/>
      <c r="U119" s="101"/>
      <c r="V119" s="101"/>
      <c r="W119" s="2"/>
      <c r="X119" s="2"/>
      <c r="Y119" s="2"/>
      <c r="Z119" s="2"/>
      <c r="AA119" s="2"/>
    </row>
    <row r="120" spans="1:27">
      <c r="A120" s="352" t="s">
        <v>111</v>
      </c>
      <c r="B120" s="353"/>
      <c r="C120" s="198" t="s">
        <v>50</v>
      </c>
      <c r="D120" s="302">
        <v>538.91999999999996</v>
      </c>
      <c r="E120" s="72">
        <v>133.80000000000001</v>
      </c>
      <c r="F120" s="72">
        <v>3.65</v>
      </c>
      <c r="G120" s="316">
        <f t="shared" si="17"/>
        <v>676.37</v>
      </c>
      <c r="H120" s="320">
        <f t="shared" si="16"/>
        <v>538.91999999999996</v>
      </c>
      <c r="I120" s="319">
        <f t="shared" si="18"/>
        <v>9194.2800000000007</v>
      </c>
      <c r="J120" s="2"/>
      <c r="K120" s="2"/>
      <c r="L120" s="2"/>
      <c r="M120" s="99"/>
      <c r="N120" s="99"/>
      <c r="O120" s="298"/>
      <c r="P120" s="101"/>
      <c r="Q120" s="101"/>
      <c r="R120" s="101"/>
      <c r="S120" s="101"/>
      <c r="T120" s="101"/>
      <c r="U120" s="101"/>
      <c r="V120" s="101"/>
      <c r="W120" s="2"/>
      <c r="X120" s="2"/>
      <c r="Y120" s="2"/>
      <c r="Z120" s="2"/>
      <c r="AA120" s="2"/>
    </row>
    <row r="121" spans="1:27">
      <c r="A121" s="354" t="s">
        <v>112</v>
      </c>
      <c r="B121" s="355"/>
      <c r="C121" s="198" t="s">
        <v>53</v>
      </c>
      <c r="D121" s="302">
        <v>471.56</v>
      </c>
      <c r="E121" s="72">
        <v>117.08</v>
      </c>
      <c r="F121" s="72">
        <v>3.19</v>
      </c>
      <c r="G121" s="316">
        <f t="shared" si="17"/>
        <v>591.83000000000004</v>
      </c>
      <c r="H121" s="320">
        <f t="shared" si="16"/>
        <v>471.56</v>
      </c>
      <c r="I121" s="319">
        <f t="shared" si="18"/>
        <v>8045.0800000000008</v>
      </c>
      <c r="J121" s="2"/>
      <c r="K121" s="2"/>
      <c r="L121" s="2"/>
      <c r="M121" s="99"/>
      <c r="N121" s="99"/>
      <c r="O121" s="298"/>
      <c r="P121" s="101"/>
      <c r="Q121" s="101"/>
      <c r="R121" s="101"/>
      <c r="S121" s="101"/>
      <c r="T121" s="101"/>
      <c r="U121" s="101"/>
      <c r="V121" s="101"/>
      <c r="W121" s="2"/>
      <c r="X121" s="2"/>
      <c r="Y121" s="2"/>
      <c r="Z121" s="2"/>
      <c r="AA121" s="2"/>
    </row>
    <row r="122" spans="1:27">
      <c r="A122" s="352" t="s">
        <v>113</v>
      </c>
      <c r="B122" s="353"/>
      <c r="C122" s="198" t="s">
        <v>56</v>
      </c>
      <c r="D122" s="302">
        <v>437.88</v>
      </c>
      <c r="E122" s="72">
        <v>108.71</v>
      </c>
      <c r="F122" s="72">
        <v>2.97</v>
      </c>
      <c r="G122" s="316">
        <f t="shared" si="17"/>
        <v>549.56000000000006</v>
      </c>
      <c r="H122" s="320">
        <f t="shared" si="16"/>
        <v>437.88</v>
      </c>
      <c r="I122" s="319">
        <f t="shared" si="18"/>
        <v>7470.4800000000014</v>
      </c>
      <c r="J122" s="2"/>
      <c r="K122" s="2"/>
      <c r="L122" s="2"/>
      <c r="M122" s="99"/>
      <c r="N122" s="99"/>
      <c r="O122" s="298"/>
      <c r="P122" s="101"/>
      <c r="Q122" s="101"/>
      <c r="R122" s="101"/>
      <c r="S122" s="101"/>
      <c r="T122" s="101"/>
      <c r="U122" s="101"/>
      <c r="V122" s="101"/>
      <c r="W122" s="2"/>
      <c r="X122" s="2"/>
      <c r="Y122" s="2"/>
      <c r="Z122" s="2"/>
      <c r="AA122" s="2"/>
    </row>
    <row r="123" spans="1:27">
      <c r="A123" s="354" t="s">
        <v>114</v>
      </c>
      <c r="B123" s="355"/>
      <c r="C123" s="198" t="s">
        <v>59</v>
      </c>
      <c r="D123" s="302">
        <v>404.19</v>
      </c>
      <c r="E123" s="72">
        <v>100.35</v>
      </c>
      <c r="F123" s="72">
        <v>2.74</v>
      </c>
      <c r="G123" s="316">
        <f t="shared" si="17"/>
        <v>507.28</v>
      </c>
      <c r="H123" s="320">
        <f t="shared" si="16"/>
        <v>404.19</v>
      </c>
      <c r="I123" s="319">
        <f t="shared" si="18"/>
        <v>6895.74</v>
      </c>
      <c r="J123" s="2"/>
      <c r="K123" s="2"/>
      <c r="L123" s="2"/>
      <c r="M123" s="99"/>
      <c r="N123" s="99"/>
      <c r="O123" s="99"/>
      <c r="P123" s="101"/>
      <c r="Q123" s="101"/>
      <c r="R123" s="101"/>
      <c r="S123" s="101"/>
      <c r="T123" s="101"/>
      <c r="U123" s="101"/>
      <c r="V123" s="101"/>
      <c r="W123" s="2"/>
      <c r="X123" s="2"/>
      <c r="Y123" s="2"/>
      <c r="Z123" s="2"/>
      <c r="AA123" s="2"/>
    </row>
    <row r="124" spans="1:27">
      <c r="A124" s="352" t="s">
        <v>115</v>
      </c>
      <c r="B124" s="353"/>
      <c r="C124" s="198" t="s">
        <v>62</v>
      </c>
      <c r="D124" s="302">
        <v>336.83</v>
      </c>
      <c r="E124" s="72">
        <v>83.63</v>
      </c>
      <c r="F124" s="72">
        <v>2.2799999999999998</v>
      </c>
      <c r="G124" s="316">
        <f t="shared" si="17"/>
        <v>422.73999999999995</v>
      </c>
      <c r="H124" s="320">
        <f t="shared" si="16"/>
        <v>336.83</v>
      </c>
      <c r="I124" s="319">
        <f t="shared" si="18"/>
        <v>5746.5399999999991</v>
      </c>
      <c r="J124" s="2"/>
      <c r="K124" s="2"/>
      <c r="L124" s="2"/>
      <c r="M124" s="99"/>
      <c r="N124" s="99"/>
      <c r="O124" s="99"/>
      <c r="P124" s="101"/>
      <c r="Q124" s="101"/>
      <c r="R124" s="101"/>
      <c r="S124" s="101"/>
      <c r="T124" s="101"/>
      <c r="U124" s="101"/>
      <c r="V124" s="101"/>
      <c r="W124" s="2"/>
      <c r="X124" s="2"/>
      <c r="Y124" s="2"/>
      <c r="Z124" s="2"/>
      <c r="AA124" s="2"/>
    </row>
    <row r="125" spans="1:27">
      <c r="A125" s="354" t="s">
        <v>116</v>
      </c>
      <c r="B125" s="355"/>
      <c r="C125" s="198" t="s">
        <v>65</v>
      </c>
      <c r="D125" s="302">
        <v>303.14999999999998</v>
      </c>
      <c r="E125" s="72">
        <v>75.260000000000005</v>
      </c>
      <c r="F125" s="72">
        <v>2.0499999999999998</v>
      </c>
      <c r="G125" s="316">
        <f t="shared" si="17"/>
        <v>380.46</v>
      </c>
      <c r="H125" s="320">
        <f t="shared" si="16"/>
        <v>303.14999999999998</v>
      </c>
      <c r="I125" s="319">
        <f t="shared" si="18"/>
        <v>5171.82</v>
      </c>
      <c r="J125" s="2"/>
      <c r="K125" s="2"/>
      <c r="L125" s="2"/>
      <c r="M125" s="99"/>
      <c r="N125" s="99"/>
      <c r="O125" s="298"/>
      <c r="P125" s="101"/>
      <c r="Q125" s="101"/>
      <c r="R125" s="101"/>
      <c r="S125" s="101"/>
      <c r="T125" s="101"/>
      <c r="U125" s="101"/>
      <c r="V125" s="101"/>
      <c r="W125" s="2"/>
      <c r="X125" s="2"/>
      <c r="Y125" s="2"/>
      <c r="Z125" s="2"/>
      <c r="AA125" s="2"/>
    </row>
    <row r="126" spans="1:27">
      <c r="A126" s="352" t="s">
        <v>117</v>
      </c>
      <c r="B126" s="353"/>
      <c r="C126" s="198" t="s">
        <v>68</v>
      </c>
      <c r="D126" s="302">
        <v>269.45999999999998</v>
      </c>
      <c r="E126" s="72">
        <v>66.900000000000006</v>
      </c>
      <c r="F126" s="72">
        <v>1.83</v>
      </c>
      <c r="G126" s="316">
        <f t="shared" si="17"/>
        <v>338.19</v>
      </c>
      <c r="H126" s="320">
        <f t="shared" si="16"/>
        <v>269.45999999999998</v>
      </c>
      <c r="I126" s="319">
        <f t="shared" si="18"/>
        <v>4597.2</v>
      </c>
      <c r="J126" s="2"/>
      <c r="K126" s="2"/>
      <c r="L126" s="2"/>
      <c r="M126" s="99"/>
      <c r="N126" s="99"/>
      <c r="O126" s="298"/>
      <c r="P126" s="101"/>
      <c r="Q126" s="101"/>
      <c r="R126" s="101"/>
      <c r="S126" s="101"/>
      <c r="T126" s="101"/>
      <c r="U126" s="101"/>
      <c r="V126" s="101"/>
      <c r="W126" s="2"/>
      <c r="X126" s="2"/>
      <c r="Y126" s="2"/>
      <c r="Z126" s="2"/>
      <c r="AA126" s="2"/>
    </row>
    <row r="127" spans="1:27">
      <c r="A127" s="356" t="s">
        <v>118</v>
      </c>
      <c r="B127" s="357"/>
      <c r="C127" s="198" t="s">
        <v>70</v>
      </c>
      <c r="D127" s="302">
        <v>202.1</v>
      </c>
      <c r="E127" s="72">
        <v>50.18</v>
      </c>
      <c r="F127" s="72">
        <v>1.37</v>
      </c>
      <c r="G127" s="316">
        <f t="shared" si="17"/>
        <v>253.65</v>
      </c>
      <c r="H127" s="320">
        <f t="shared" si="16"/>
        <v>202.1</v>
      </c>
      <c r="I127" s="319">
        <f t="shared" si="18"/>
        <v>3448</v>
      </c>
      <c r="J127" s="2"/>
      <c r="K127" s="2"/>
      <c r="L127" s="2"/>
      <c r="M127" s="99"/>
      <c r="N127" s="99"/>
      <c r="O127" s="298"/>
      <c r="P127" s="101"/>
      <c r="Q127" s="101"/>
      <c r="R127" s="101"/>
      <c r="S127" s="101"/>
      <c r="T127" s="101"/>
      <c r="U127" s="101"/>
      <c r="V127" s="101"/>
      <c r="W127" s="2"/>
      <c r="X127" s="2"/>
      <c r="Y127" s="2"/>
      <c r="Z127" s="2"/>
      <c r="AA127" s="2"/>
    </row>
    <row r="128" spans="1:27">
      <c r="A128" s="356" t="s">
        <v>119</v>
      </c>
      <c r="B128" s="357"/>
      <c r="C128" s="198" t="s">
        <v>72</v>
      </c>
      <c r="D128" s="302">
        <v>168.41</v>
      </c>
      <c r="E128" s="72">
        <v>41.81</v>
      </c>
      <c r="F128" s="72">
        <v>1.1399999999999999</v>
      </c>
      <c r="G128" s="316">
        <f t="shared" si="17"/>
        <v>211.35999999999999</v>
      </c>
      <c r="H128" s="320">
        <f t="shared" si="16"/>
        <v>168.41</v>
      </c>
      <c r="I128" s="319">
        <f t="shared" si="18"/>
        <v>2873.14</v>
      </c>
      <c r="J128" s="2"/>
      <c r="K128" s="2"/>
      <c r="L128" s="2"/>
      <c r="M128" s="99"/>
      <c r="N128" s="99"/>
      <c r="O128" s="298"/>
      <c r="P128" s="101"/>
      <c r="Q128" s="101"/>
      <c r="R128" s="101"/>
      <c r="S128" s="101"/>
      <c r="T128" s="101"/>
      <c r="U128" s="101"/>
      <c r="V128" s="101"/>
      <c r="W128" s="2"/>
      <c r="X128" s="2"/>
      <c r="Y128" s="2"/>
      <c r="Z128" s="2"/>
      <c r="AA128" s="2"/>
    </row>
    <row r="129" spans="1:27" ht="15" customHeight="1">
      <c r="A129" s="356" t="s">
        <v>120</v>
      </c>
      <c r="B129" s="357"/>
      <c r="C129" s="198" t="s">
        <v>74</v>
      </c>
      <c r="D129" s="302">
        <v>134.72999999999999</v>
      </c>
      <c r="E129" s="72">
        <v>33.450000000000003</v>
      </c>
      <c r="F129" s="72">
        <v>0.91</v>
      </c>
      <c r="G129" s="316">
        <f t="shared" si="17"/>
        <v>169.09</v>
      </c>
      <c r="H129" s="320">
        <f t="shared" si="16"/>
        <v>134.72999999999999</v>
      </c>
      <c r="I129" s="319">
        <f t="shared" si="18"/>
        <v>2298.54</v>
      </c>
      <c r="J129" s="2"/>
      <c r="K129" s="2"/>
      <c r="L129" s="2"/>
      <c r="M129" s="99"/>
      <c r="N129" s="99"/>
      <c r="O129" s="298"/>
      <c r="P129" s="101"/>
      <c r="Q129" s="101"/>
      <c r="R129" s="101"/>
      <c r="S129" s="101"/>
      <c r="T129" s="101"/>
      <c r="U129" s="101"/>
      <c r="V129" s="101"/>
      <c r="W129" s="2"/>
      <c r="X129" s="2"/>
      <c r="Y129" s="2"/>
      <c r="Z129" s="2"/>
      <c r="AA129" s="2"/>
    </row>
    <row r="130" spans="1:27" ht="15" customHeight="1">
      <c r="A130" s="356" t="s">
        <v>121</v>
      </c>
      <c r="B130" s="357"/>
      <c r="C130" s="198" t="s">
        <v>76</v>
      </c>
      <c r="D130" s="302">
        <v>101.05</v>
      </c>
      <c r="E130" s="72">
        <v>25.09</v>
      </c>
      <c r="F130" s="72">
        <v>0.68</v>
      </c>
      <c r="G130" s="316">
        <f t="shared" si="17"/>
        <v>126.82000000000001</v>
      </c>
      <c r="H130" s="320">
        <f t="shared" si="16"/>
        <v>101.05</v>
      </c>
      <c r="I130" s="319">
        <f t="shared" si="18"/>
        <v>1723.94</v>
      </c>
      <c r="J130" s="2"/>
      <c r="K130" s="2"/>
      <c r="L130" s="2"/>
      <c r="M130" s="101"/>
      <c r="N130" s="101"/>
      <c r="O130" s="208"/>
      <c r="P130" s="101"/>
      <c r="Q130" s="101"/>
      <c r="R130" s="101"/>
      <c r="S130" s="101"/>
      <c r="T130" s="101"/>
      <c r="U130" s="101"/>
      <c r="V130" s="101"/>
      <c r="W130" s="2"/>
      <c r="X130" s="2"/>
      <c r="Y130" s="2"/>
      <c r="Z130" s="2"/>
      <c r="AA130" s="2"/>
    </row>
    <row r="131" spans="1:27" ht="15.75" customHeight="1" thickBot="1">
      <c r="A131" s="358" t="s">
        <v>122</v>
      </c>
      <c r="B131" s="359"/>
      <c r="C131" s="223" t="s">
        <v>78</v>
      </c>
      <c r="D131" s="303">
        <v>67.37</v>
      </c>
      <c r="E131" s="73">
        <v>16.72</v>
      </c>
      <c r="F131" s="73">
        <v>0.46</v>
      </c>
      <c r="G131" s="316">
        <f t="shared" si="17"/>
        <v>84.55</v>
      </c>
      <c r="H131" s="320">
        <f t="shared" si="16"/>
        <v>67.37</v>
      </c>
      <c r="I131" s="319">
        <f t="shared" si="18"/>
        <v>1149.3399999999999</v>
      </c>
      <c r="J131" s="2"/>
      <c r="K131" s="2"/>
      <c r="L131" s="2"/>
      <c r="M131" s="101"/>
      <c r="N131" s="101"/>
      <c r="O131" s="208"/>
      <c r="P131" s="101"/>
      <c r="Q131" s="101"/>
      <c r="R131" s="101"/>
      <c r="S131" s="101"/>
      <c r="T131" s="101"/>
      <c r="U131" s="101"/>
      <c r="V131" s="101"/>
      <c r="W131" s="2"/>
      <c r="X131" s="2"/>
      <c r="Y131" s="2"/>
      <c r="Z131" s="2"/>
      <c r="AA131" s="2"/>
    </row>
    <row r="132" spans="1:27">
      <c r="A132" s="18"/>
      <c r="D132" s="2"/>
      <c r="E132" s="2"/>
      <c r="F132" s="2"/>
      <c r="G132" s="2"/>
      <c r="H132" s="2"/>
      <c r="K132" s="101"/>
      <c r="L132" s="101"/>
      <c r="M132" s="101"/>
      <c r="N132" s="101"/>
      <c r="O132" s="208"/>
      <c r="P132" s="101"/>
      <c r="Q132" s="101"/>
      <c r="R132" s="101"/>
      <c r="S132" s="101"/>
      <c r="T132" s="101"/>
      <c r="U132" s="101"/>
      <c r="V132" s="101"/>
      <c r="W132" s="2"/>
      <c r="X132" s="2"/>
      <c r="Y132" s="2"/>
      <c r="Z132" s="2"/>
      <c r="AA132" s="2"/>
    </row>
    <row r="133" spans="1:27" ht="18.75">
      <c r="A133" s="7" t="s">
        <v>123</v>
      </c>
      <c r="B133" s="7"/>
      <c r="C133" s="7"/>
      <c r="D133" s="7"/>
      <c r="E133" s="7"/>
      <c r="F133" s="7"/>
      <c r="G133" s="2"/>
      <c r="H133" s="2"/>
      <c r="I133" s="2"/>
      <c r="K133" s="101"/>
      <c r="L133" s="101"/>
      <c r="M133" s="101"/>
      <c r="N133" s="101"/>
      <c r="O133" s="208"/>
      <c r="P133" s="101"/>
      <c r="Q133" s="101"/>
      <c r="R133" s="101"/>
      <c r="S133" s="101"/>
      <c r="T133" s="101"/>
      <c r="U133" s="101"/>
      <c r="V133" s="101"/>
      <c r="W133" s="2"/>
      <c r="X133" s="2"/>
      <c r="Y133" s="2"/>
      <c r="Z133" s="2"/>
      <c r="AA133" s="2"/>
    </row>
    <row r="134" spans="1:27" ht="18.75">
      <c r="A134" s="7"/>
      <c r="B134" s="7"/>
      <c r="C134" s="7"/>
      <c r="D134" s="75"/>
      <c r="E134" s="75"/>
      <c r="F134" s="75"/>
      <c r="G134" s="75"/>
      <c r="H134" s="2"/>
      <c r="K134" s="101"/>
      <c r="L134" s="101"/>
      <c r="M134" s="101"/>
      <c r="N134" s="101"/>
      <c r="O134" s="208"/>
      <c r="P134" s="101"/>
      <c r="Q134" s="101"/>
      <c r="R134" s="101"/>
      <c r="S134" s="101"/>
      <c r="T134" s="101"/>
      <c r="U134" s="101"/>
      <c r="V134" s="101"/>
      <c r="W134" s="2"/>
      <c r="X134" s="2"/>
      <c r="Y134" s="2"/>
      <c r="Z134" s="2"/>
      <c r="AA134" s="2"/>
    </row>
    <row r="135" spans="1:27">
      <c r="A135" s="18" t="s">
        <v>124</v>
      </c>
      <c r="G135" s="227"/>
      <c r="K135" s="101"/>
      <c r="L135" s="101"/>
      <c r="M135" s="101"/>
      <c r="N135" s="101"/>
      <c r="O135" s="208"/>
      <c r="P135" s="101"/>
      <c r="Q135" s="101"/>
      <c r="R135" s="101"/>
      <c r="S135" s="101"/>
      <c r="T135" s="101"/>
      <c r="U135" s="101"/>
      <c r="V135" s="101"/>
      <c r="W135" s="2"/>
      <c r="X135" s="2"/>
      <c r="Y135" s="2"/>
      <c r="Z135" s="2"/>
      <c r="AA135" s="2"/>
    </row>
    <row r="136" spans="1:27" ht="19.5" thickBot="1">
      <c r="A136" s="7"/>
      <c r="B136" s="7"/>
      <c r="C136" s="7"/>
      <c r="D136" s="75"/>
      <c r="E136" s="75"/>
      <c r="F136" s="75"/>
      <c r="G136" s="75"/>
      <c r="K136" s="101"/>
      <c r="L136" s="101"/>
      <c r="M136" s="101"/>
      <c r="N136" s="101"/>
      <c r="O136" s="208"/>
      <c r="P136" s="101"/>
      <c r="Q136" s="101"/>
      <c r="R136" s="101"/>
      <c r="S136" s="101"/>
      <c r="T136" s="101"/>
      <c r="U136" s="101"/>
      <c r="V136" s="101"/>
      <c r="W136" s="2"/>
      <c r="X136" s="2"/>
      <c r="Y136" s="2"/>
      <c r="Z136" s="2"/>
      <c r="AA136" s="2"/>
    </row>
    <row r="137" spans="1:27" ht="15" customHeight="1">
      <c r="A137" s="390" t="s">
        <v>125</v>
      </c>
      <c r="B137" s="363"/>
      <c r="C137" s="363" t="s">
        <v>126</v>
      </c>
      <c r="D137" s="360" t="s">
        <v>5</v>
      </c>
      <c r="E137" s="401" t="s">
        <v>33</v>
      </c>
      <c r="F137" s="369" t="s">
        <v>34</v>
      </c>
      <c r="G137" s="369" t="s">
        <v>10</v>
      </c>
      <c r="H137" s="369" t="s">
        <v>12</v>
      </c>
      <c r="I137" s="373" t="s">
        <v>13</v>
      </c>
      <c r="K137" s="101"/>
      <c r="L137" s="101"/>
      <c r="M137" s="101"/>
      <c r="N137" s="101"/>
      <c r="O137" s="208"/>
      <c r="P137" s="101"/>
      <c r="Q137" s="101"/>
      <c r="R137" s="101"/>
      <c r="S137" s="101"/>
      <c r="T137" s="101"/>
      <c r="U137" s="101"/>
      <c r="V137" s="101"/>
      <c r="W137" s="2"/>
      <c r="X137" s="2"/>
      <c r="Y137" s="2"/>
      <c r="Z137" s="2"/>
      <c r="AA137" s="2"/>
    </row>
    <row r="138" spans="1:27">
      <c r="A138" s="361"/>
      <c r="B138" s="364"/>
      <c r="C138" s="364"/>
      <c r="D138" s="361"/>
      <c r="E138" s="419"/>
      <c r="F138" s="370"/>
      <c r="G138" s="370"/>
      <c r="H138" s="370"/>
      <c r="I138" s="374"/>
      <c r="K138" s="101"/>
      <c r="L138" s="101"/>
      <c r="M138" s="101"/>
      <c r="N138" s="101"/>
      <c r="O138" s="208"/>
      <c r="P138" s="101"/>
      <c r="Q138" s="101"/>
      <c r="R138" s="101"/>
      <c r="S138" s="101"/>
      <c r="T138" s="101"/>
      <c r="U138" s="101"/>
      <c r="V138" s="101"/>
      <c r="W138" s="2"/>
      <c r="X138" s="2"/>
      <c r="Y138" s="2"/>
      <c r="Z138" s="2"/>
      <c r="AA138" s="2"/>
    </row>
    <row r="139" spans="1:27" ht="15.75" thickBot="1">
      <c r="A139" s="362"/>
      <c r="B139" s="365"/>
      <c r="C139" s="365"/>
      <c r="D139" s="362"/>
      <c r="E139" s="420"/>
      <c r="F139" s="371"/>
      <c r="G139" s="371"/>
      <c r="H139" s="371"/>
      <c r="I139" s="375"/>
      <c r="K139" s="101"/>
      <c r="L139" s="101"/>
      <c r="M139" s="101"/>
      <c r="N139" s="101"/>
      <c r="O139" s="208"/>
      <c r="P139" s="101"/>
      <c r="Q139" s="101"/>
      <c r="R139" s="101"/>
      <c r="S139" s="101"/>
      <c r="T139" s="101"/>
      <c r="U139" s="101"/>
      <c r="V139" s="101"/>
      <c r="W139" s="2"/>
      <c r="X139" s="2"/>
      <c r="Y139" s="2"/>
      <c r="Z139" s="2"/>
      <c r="AA139" s="2"/>
    </row>
    <row r="140" spans="1:27">
      <c r="A140" s="415" t="s">
        <v>127</v>
      </c>
      <c r="B140" s="416"/>
      <c r="C140" s="194" t="s">
        <v>128</v>
      </c>
      <c r="D140" s="313">
        <v>277.2</v>
      </c>
      <c r="E140" s="218">
        <v>49.19</v>
      </c>
      <c r="F140" s="229">
        <v>2.75</v>
      </c>
      <c r="G140" s="146">
        <f>SUM(D140:F140)</f>
        <v>329.14</v>
      </c>
      <c r="H140" s="220">
        <f t="shared" ref="H140:H154" si="19">D140</f>
        <v>277.2</v>
      </c>
      <c r="I140" s="147">
        <f>G140*12+H140*2</f>
        <v>4504.08</v>
      </c>
      <c r="J140" s="2"/>
      <c r="K140" s="2"/>
      <c r="L140" s="2"/>
      <c r="M140" s="101"/>
      <c r="N140" s="101"/>
      <c r="O140" s="208"/>
      <c r="P140" s="101"/>
      <c r="Q140" s="101"/>
      <c r="R140" s="101"/>
      <c r="S140" s="101"/>
      <c r="T140" s="101"/>
      <c r="U140" s="101"/>
      <c r="V140" s="101"/>
      <c r="W140" s="2"/>
      <c r="X140" s="2"/>
      <c r="Y140" s="2"/>
      <c r="Z140" s="2"/>
      <c r="AA140" s="2"/>
    </row>
    <row r="141" spans="1:27" ht="15.75" customHeight="1" thickBot="1">
      <c r="A141" s="413" t="s">
        <v>127</v>
      </c>
      <c r="B141" s="414"/>
      <c r="C141" s="197" t="s">
        <v>129</v>
      </c>
      <c r="D141" s="303">
        <v>1361.59</v>
      </c>
      <c r="E141" s="73">
        <v>4878.75</v>
      </c>
      <c r="F141" s="73">
        <v>7.25</v>
      </c>
      <c r="G141" s="150">
        <f t="shared" ref="G141:G154" si="20">SUM(D141:F141)</f>
        <v>6247.59</v>
      </c>
      <c r="H141" s="113">
        <f t="shared" si="19"/>
        <v>1361.59</v>
      </c>
      <c r="I141" s="151">
        <f t="shared" ref="I141:I154" si="21">G141*12+H141*2</f>
        <v>77694.259999999995</v>
      </c>
      <c r="J141" s="2"/>
      <c r="K141" s="2"/>
      <c r="L141" s="2"/>
      <c r="M141" s="101"/>
      <c r="N141" s="101"/>
      <c r="O141" s="208"/>
      <c r="P141" s="101"/>
      <c r="Q141" s="101"/>
      <c r="R141" s="101"/>
      <c r="S141" s="101"/>
      <c r="T141" s="101"/>
      <c r="U141" s="101"/>
      <c r="V141" s="101"/>
      <c r="W141" s="2"/>
      <c r="X141" s="2"/>
      <c r="Y141" s="2"/>
      <c r="Z141" s="2"/>
      <c r="AA141" s="2"/>
    </row>
    <row r="142" spans="1:27">
      <c r="A142" s="415" t="s">
        <v>130</v>
      </c>
      <c r="B142" s="416"/>
      <c r="C142" s="194" t="s">
        <v>131</v>
      </c>
      <c r="D142" s="313">
        <v>809.96</v>
      </c>
      <c r="E142" s="218">
        <v>259.16000000000003</v>
      </c>
      <c r="F142" s="218">
        <v>3.64</v>
      </c>
      <c r="G142" s="146">
        <f t="shared" si="20"/>
        <v>1072.7600000000002</v>
      </c>
      <c r="H142" s="220">
        <f t="shared" si="19"/>
        <v>809.96</v>
      </c>
      <c r="I142" s="147">
        <f t="shared" si="21"/>
        <v>14493.040000000003</v>
      </c>
      <c r="J142" s="2"/>
      <c r="K142" s="2"/>
      <c r="L142" s="2"/>
      <c r="M142" s="101"/>
      <c r="N142" s="101"/>
      <c r="O142" s="208"/>
      <c r="P142" s="101"/>
      <c r="Q142" s="101"/>
      <c r="R142" s="101"/>
      <c r="S142" s="101"/>
      <c r="T142" s="101"/>
      <c r="U142" s="101"/>
      <c r="V142" s="101"/>
      <c r="W142" s="2"/>
      <c r="X142" s="2"/>
      <c r="Y142" s="2"/>
      <c r="Z142" s="2"/>
      <c r="AA142" s="2"/>
    </row>
    <row r="143" spans="1:27" ht="15" customHeight="1">
      <c r="A143" s="411" t="s">
        <v>130</v>
      </c>
      <c r="B143" s="412"/>
      <c r="C143" s="193" t="s">
        <v>132</v>
      </c>
      <c r="D143" s="302">
        <v>1012.48</v>
      </c>
      <c r="E143" s="72">
        <v>388.77</v>
      </c>
      <c r="F143" s="72">
        <v>5.47</v>
      </c>
      <c r="G143" s="146">
        <f t="shared" si="20"/>
        <v>1406.72</v>
      </c>
      <c r="H143" s="65">
        <f t="shared" si="19"/>
        <v>1012.48</v>
      </c>
      <c r="I143" s="147">
        <f t="shared" si="21"/>
        <v>18905.599999999999</v>
      </c>
      <c r="J143" s="2"/>
      <c r="K143" s="2"/>
      <c r="L143" s="2"/>
      <c r="M143" s="101"/>
      <c r="N143" s="101"/>
      <c r="O143" s="208"/>
      <c r="P143" s="101"/>
      <c r="Q143" s="101"/>
      <c r="R143" s="101"/>
      <c r="S143" s="101"/>
      <c r="T143" s="101"/>
      <c r="U143" s="101"/>
      <c r="V143" s="101"/>
      <c r="W143" s="2"/>
      <c r="X143" s="2"/>
      <c r="Y143" s="2"/>
      <c r="Z143" s="2"/>
      <c r="AA143" s="2"/>
    </row>
    <row r="144" spans="1:27">
      <c r="A144" s="411" t="s">
        <v>130</v>
      </c>
      <c r="B144" s="412"/>
      <c r="C144" s="193" t="s">
        <v>133</v>
      </c>
      <c r="D144" s="302">
        <v>1214.99</v>
      </c>
      <c r="E144" s="72">
        <v>388.78</v>
      </c>
      <c r="F144" s="228">
        <v>5.47</v>
      </c>
      <c r="G144" s="146">
        <f t="shared" si="20"/>
        <v>1609.24</v>
      </c>
      <c r="H144" s="65">
        <f t="shared" si="19"/>
        <v>1214.99</v>
      </c>
      <c r="I144" s="147">
        <f t="shared" si="21"/>
        <v>21740.86</v>
      </c>
      <c r="J144" s="2"/>
      <c r="K144" s="2"/>
      <c r="L144" s="2"/>
      <c r="M144" s="101"/>
      <c r="N144" s="101"/>
      <c r="O144" s="208"/>
      <c r="P144" s="101"/>
      <c r="Q144" s="101"/>
      <c r="R144" s="101"/>
      <c r="S144" s="101"/>
      <c r="T144" s="101"/>
      <c r="U144" s="101"/>
      <c r="V144" s="101"/>
      <c r="W144" s="2"/>
      <c r="X144" s="2"/>
      <c r="Y144" s="2"/>
      <c r="Z144" s="2"/>
      <c r="AA144" s="2"/>
    </row>
    <row r="145" spans="1:27" ht="15.75" customHeight="1" thickBot="1">
      <c r="A145" s="417" t="s">
        <v>130</v>
      </c>
      <c r="B145" s="418"/>
      <c r="C145" s="196" t="s">
        <v>129</v>
      </c>
      <c r="D145" s="304">
        <v>1361.59</v>
      </c>
      <c r="E145" s="240">
        <v>2722.99</v>
      </c>
      <c r="F145" s="241">
        <v>7.25</v>
      </c>
      <c r="G145" s="150">
        <f t="shared" si="20"/>
        <v>4091.83</v>
      </c>
      <c r="H145" s="242">
        <f t="shared" si="19"/>
        <v>1361.59</v>
      </c>
      <c r="I145" s="151">
        <f t="shared" si="21"/>
        <v>51825.14</v>
      </c>
      <c r="J145" s="2"/>
      <c r="K145" s="2"/>
      <c r="L145" s="2"/>
      <c r="M145" s="101"/>
      <c r="N145" s="101"/>
      <c r="O145" s="208"/>
      <c r="P145" s="101"/>
      <c r="Q145" s="101"/>
      <c r="R145" s="101"/>
      <c r="S145" s="101"/>
      <c r="T145" s="101"/>
      <c r="U145" s="101"/>
      <c r="V145" s="101"/>
      <c r="W145" s="2"/>
      <c r="X145" s="2"/>
      <c r="Y145" s="2"/>
      <c r="Z145" s="2"/>
      <c r="AA145" s="2"/>
    </row>
    <row r="146" spans="1:27">
      <c r="A146" s="409" t="s">
        <v>134</v>
      </c>
      <c r="B146" s="410"/>
      <c r="C146" s="195" t="s">
        <v>135</v>
      </c>
      <c r="D146" s="301">
        <v>134.74</v>
      </c>
      <c r="E146" s="230">
        <v>33.46</v>
      </c>
      <c r="F146" s="231">
        <v>0.94</v>
      </c>
      <c r="G146" s="146">
        <f t="shared" si="20"/>
        <v>169.14000000000001</v>
      </c>
      <c r="H146" s="237">
        <f t="shared" si="19"/>
        <v>134.74</v>
      </c>
      <c r="I146" s="147">
        <f t="shared" si="21"/>
        <v>2299.1600000000003</v>
      </c>
      <c r="J146" s="2"/>
      <c r="K146" s="2"/>
      <c r="L146" s="2"/>
      <c r="M146" s="101"/>
      <c r="N146" s="101"/>
      <c r="O146" s="208"/>
      <c r="P146" s="101"/>
      <c r="Q146" s="101"/>
      <c r="R146" s="101"/>
      <c r="S146" s="101"/>
      <c r="T146" s="101"/>
      <c r="U146" s="101"/>
      <c r="V146" s="101"/>
      <c r="W146" s="2"/>
      <c r="X146" s="2"/>
      <c r="Y146" s="2"/>
      <c r="Z146" s="2"/>
      <c r="AA146" s="2"/>
    </row>
    <row r="147" spans="1:27">
      <c r="A147" s="411" t="s">
        <v>134</v>
      </c>
      <c r="B147" s="412"/>
      <c r="C147" s="193" t="s">
        <v>128</v>
      </c>
      <c r="D147" s="302">
        <v>404.18</v>
      </c>
      <c r="E147" s="72">
        <v>100.36</v>
      </c>
      <c r="F147" s="228">
        <v>2.75</v>
      </c>
      <c r="G147" s="146">
        <f t="shared" si="20"/>
        <v>507.29</v>
      </c>
      <c r="H147" s="65">
        <f t="shared" si="19"/>
        <v>404.18</v>
      </c>
      <c r="I147" s="147">
        <f t="shared" si="21"/>
        <v>6895.84</v>
      </c>
      <c r="J147" s="2"/>
      <c r="K147" s="2"/>
      <c r="L147" s="2"/>
      <c r="M147" s="101"/>
      <c r="N147" s="101"/>
      <c r="O147" s="208"/>
      <c r="P147" s="101"/>
      <c r="Q147" s="101"/>
      <c r="R147" s="101"/>
      <c r="S147" s="101"/>
      <c r="T147" s="101"/>
      <c r="U147" s="101"/>
      <c r="V147" s="101"/>
      <c r="W147" s="2"/>
      <c r="X147" s="2"/>
      <c r="Y147" s="2"/>
      <c r="Z147" s="2"/>
      <c r="AA147" s="2"/>
    </row>
    <row r="148" spans="1:27">
      <c r="A148" s="411" t="s">
        <v>134</v>
      </c>
      <c r="B148" s="412"/>
      <c r="C148" s="193" t="s">
        <v>131</v>
      </c>
      <c r="D148" s="302">
        <v>538.9</v>
      </c>
      <c r="E148" s="72">
        <v>133.81</v>
      </c>
      <c r="F148" s="228">
        <v>3.65</v>
      </c>
      <c r="G148" s="146">
        <f t="shared" si="20"/>
        <v>676.36</v>
      </c>
      <c r="H148" s="65">
        <f t="shared" si="19"/>
        <v>538.9</v>
      </c>
      <c r="I148" s="147">
        <f t="shared" si="21"/>
        <v>9194.119999999999</v>
      </c>
      <c r="J148" s="2"/>
      <c r="K148" s="2"/>
      <c r="L148" s="2"/>
      <c r="M148" s="101"/>
      <c r="N148" s="101"/>
      <c r="O148" s="208"/>
      <c r="P148" s="101"/>
      <c r="Q148" s="101"/>
      <c r="R148" s="101"/>
      <c r="S148" s="101"/>
      <c r="T148" s="101"/>
      <c r="U148" s="101"/>
      <c r="V148" s="101"/>
      <c r="W148" s="2"/>
      <c r="X148" s="2"/>
      <c r="Y148" s="2"/>
      <c r="Z148" s="2"/>
      <c r="AA148" s="2"/>
    </row>
    <row r="149" spans="1:27">
      <c r="A149" s="411" t="s">
        <v>134</v>
      </c>
      <c r="B149" s="412"/>
      <c r="C149" s="193" t="s">
        <v>132</v>
      </c>
      <c r="D149" s="302">
        <v>673.59</v>
      </c>
      <c r="E149" s="72">
        <v>167.25</v>
      </c>
      <c r="F149" s="228">
        <v>4.57</v>
      </c>
      <c r="G149" s="146">
        <f t="shared" si="20"/>
        <v>845.41000000000008</v>
      </c>
      <c r="H149" s="65">
        <f t="shared" si="19"/>
        <v>673.59</v>
      </c>
      <c r="I149" s="147">
        <f t="shared" si="21"/>
        <v>11492.100000000002</v>
      </c>
      <c r="J149" s="2"/>
      <c r="K149" s="2"/>
      <c r="L149" s="2"/>
      <c r="M149" s="101"/>
      <c r="N149" s="101"/>
      <c r="O149" s="208"/>
      <c r="P149" s="101"/>
      <c r="Q149" s="101"/>
      <c r="R149" s="101"/>
      <c r="S149" s="101"/>
      <c r="T149" s="101"/>
      <c r="U149" s="101"/>
      <c r="V149" s="101"/>
      <c r="W149" s="2"/>
      <c r="X149" s="2"/>
      <c r="Y149" s="2"/>
      <c r="Z149" s="2"/>
      <c r="AA149" s="2"/>
    </row>
    <row r="150" spans="1:27">
      <c r="A150" s="411" t="s">
        <v>134</v>
      </c>
      <c r="B150" s="412"/>
      <c r="C150" s="193" t="s">
        <v>133</v>
      </c>
      <c r="D150" s="302">
        <v>808.34</v>
      </c>
      <c r="E150" s="72">
        <v>200.7</v>
      </c>
      <c r="F150" s="228">
        <v>5.47</v>
      </c>
      <c r="G150" s="146">
        <f t="shared" si="20"/>
        <v>1014.51</v>
      </c>
      <c r="H150" s="65">
        <f t="shared" si="19"/>
        <v>808.34</v>
      </c>
      <c r="I150" s="147">
        <f t="shared" si="21"/>
        <v>13790.8</v>
      </c>
      <c r="J150" s="2"/>
      <c r="K150" s="2"/>
      <c r="L150" s="2"/>
      <c r="M150" s="101"/>
      <c r="N150" s="101"/>
      <c r="O150" s="208"/>
      <c r="P150" s="101"/>
      <c r="Q150" s="101"/>
      <c r="R150" s="101"/>
      <c r="S150" s="101"/>
      <c r="T150" s="101"/>
      <c r="U150" s="101"/>
      <c r="V150" s="101"/>
      <c r="W150" s="2"/>
      <c r="X150" s="2"/>
      <c r="Y150" s="2"/>
      <c r="Z150" s="2"/>
      <c r="AA150" s="2"/>
    </row>
    <row r="151" spans="1:27" ht="15.75" customHeight="1" thickBot="1">
      <c r="A151" s="413" t="s">
        <v>134</v>
      </c>
      <c r="B151" s="414"/>
      <c r="C151" s="197" t="s">
        <v>129</v>
      </c>
      <c r="D151" s="303">
        <v>1361.59</v>
      </c>
      <c r="E151" s="73">
        <v>1905.38</v>
      </c>
      <c r="F151" s="232">
        <v>7.25</v>
      </c>
      <c r="G151" s="150">
        <f t="shared" si="20"/>
        <v>3274.2200000000003</v>
      </c>
      <c r="H151" s="113">
        <f t="shared" si="19"/>
        <v>1361.59</v>
      </c>
      <c r="I151" s="151">
        <f t="shared" si="21"/>
        <v>42013.82</v>
      </c>
      <c r="J151" s="2"/>
      <c r="K151" s="2"/>
      <c r="L151" s="2"/>
      <c r="M151" s="101"/>
      <c r="N151" s="101"/>
      <c r="O151" s="208"/>
      <c r="P151" s="101"/>
      <c r="Q151" s="101"/>
      <c r="R151" s="101"/>
      <c r="S151" s="101"/>
      <c r="T151" s="101"/>
      <c r="U151" s="101"/>
      <c r="V151" s="101"/>
      <c r="W151" s="2"/>
      <c r="X151" s="2"/>
      <c r="Y151" s="2"/>
      <c r="Z151" s="2"/>
      <c r="AA151" s="2"/>
    </row>
    <row r="152" spans="1:27">
      <c r="A152" s="409" t="s">
        <v>136</v>
      </c>
      <c r="B152" s="410"/>
      <c r="C152" s="195" t="s">
        <v>128</v>
      </c>
      <c r="D152" s="301">
        <v>346.44</v>
      </c>
      <c r="E152" s="230">
        <v>61.46</v>
      </c>
      <c r="F152" s="231">
        <v>2.74</v>
      </c>
      <c r="G152" s="146">
        <f t="shared" si="20"/>
        <v>410.64</v>
      </c>
      <c r="H152" s="237">
        <f t="shared" si="19"/>
        <v>346.44</v>
      </c>
      <c r="I152" s="147">
        <f t="shared" si="21"/>
        <v>5620.56</v>
      </c>
      <c r="J152" s="2"/>
      <c r="K152" s="2"/>
      <c r="L152" s="2"/>
      <c r="M152" s="101"/>
      <c r="N152" s="101"/>
      <c r="O152" s="243"/>
      <c r="P152" s="101"/>
      <c r="Q152" s="244"/>
      <c r="R152" s="101"/>
      <c r="S152" s="101"/>
      <c r="T152" s="101"/>
      <c r="U152" s="101"/>
      <c r="V152" s="101"/>
      <c r="W152" s="2"/>
      <c r="X152" s="2"/>
      <c r="Y152" s="2"/>
      <c r="Z152" s="2"/>
      <c r="AA152" s="2"/>
    </row>
    <row r="153" spans="1:27">
      <c r="A153" s="411" t="s">
        <v>136</v>
      </c>
      <c r="B153" s="412"/>
      <c r="C153" s="193" t="s">
        <v>133</v>
      </c>
      <c r="D153" s="302">
        <v>692.74</v>
      </c>
      <c r="E153" s="72">
        <v>122.86</v>
      </c>
      <c r="F153" s="228">
        <v>5.47</v>
      </c>
      <c r="G153" s="146">
        <f t="shared" si="20"/>
        <v>821.07</v>
      </c>
      <c r="H153" s="65">
        <f t="shared" si="19"/>
        <v>692.74</v>
      </c>
      <c r="I153" s="147">
        <f t="shared" si="21"/>
        <v>11238.32</v>
      </c>
      <c r="J153" s="2"/>
      <c r="K153" s="2"/>
      <c r="L153" s="2"/>
      <c r="M153" s="101"/>
      <c r="N153" s="101"/>
      <c r="O153" s="243"/>
      <c r="P153" s="101"/>
      <c r="Q153" s="244"/>
      <c r="R153" s="101"/>
      <c r="S153" s="101"/>
      <c r="T153" s="101"/>
      <c r="U153" s="101"/>
      <c r="V153" s="101"/>
      <c r="W153" s="2"/>
      <c r="X153" s="2"/>
      <c r="Y153" s="2"/>
      <c r="Z153" s="2"/>
      <c r="AA153" s="2"/>
    </row>
    <row r="154" spans="1:27" ht="15.75" customHeight="1" thickBot="1">
      <c r="A154" s="413" t="s">
        <v>136</v>
      </c>
      <c r="B154" s="414"/>
      <c r="C154" s="197" t="s">
        <v>129</v>
      </c>
      <c r="D154" s="303">
        <v>1361.59</v>
      </c>
      <c r="E154" s="73">
        <v>1521.66</v>
      </c>
      <c r="F154" s="232">
        <v>7.27</v>
      </c>
      <c r="G154" s="150">
        <f t="shared" si="20"/>
        <v>2890.52</v>
      </c>
      <c r="H154" s="113">
        <f t="shared" si="19"/>
        <v>1361.59</v>
      </c>
      <c r="I154" s="151">
        <f t="shared" si="21"/>
        <v>37409.42</v>
      </c>
      <c r="J154" s="2"/>
      <c r="K154" s="2"/>
      <c r="L154" s="2"/>
      <c r="M154" s="101"/>
      <c r="N154" s="101"/>
      <c r="O154" s="243"/>
      <c r="P154" s="101"/>
      <c r="Q154" s="244"/>
      <c r="R154" s="101"/>
      <c r="S154" s="101"/>
      <c r="T154" s="101"/>
      <c r="U154" s="101"/>
      <c r="V154" s="101"/>
      <c r="W154" s="2"/>
      <c r="X154" s="2"/>
      <c r="Y154" s="2"/>
      <c r="Z154" s="2"/>
      <c r="AA154" s="2"/>
    </row>
    <row r="155" spans="1:27">
      <c r="C155" s="14"/>
      <c r="D155" s="2"/>
      <c r="E155" s="2"/>
      <c r="F155" s="2"/>
      <c r="G155" s="2"/>
      <c r="H155" s="2"/>
      <c r="I155" s="2"/>
      <c r="J155" s="55"/>
      <c r="K155" s="101"/>
      <c r="L155" s="291"/>
      <c r="M155" s="292"/>
      <c r="N155" s="245"/>
      <c r="O155" s="243"/>
      <c r="P155" s="246"/>
      <c r="Q155" s="244"/>
      <c r="R155" s="246"/>
      <c r="S155" s="101"/>
      <c r="T155" s="101"/>
      <c r="U155" s="101"/>
      <c r="V155" s="101"/>
      <c r="W155" s="2"/>
      <c r="X155" s="2"/>
      <c r="Y155" s="2"/>
      <c r="Z155" s="2"/>
      <c r="AA155" s="2"/>
    </row>
    <row r="156" spans="1:27">
      <c r="D156" s="2"/>
      <c r="J156" s="55"/>
      <c r="K156" s="213"/>
      <c r="L156" s="214"/>
      <c r="M156" s="245"/>
      <c r="N156" s="245"/>
      <c r="O156" s="243"/>
      <c r="P156" s="246"/>
      <c r="Q156" s="244"/>
      <c r="R156" s="246"/>
      <c r="S156" s="101"/>
      <c r="T156" s="101"/>
      <c r="U156" s="101"/>
      <c r="V156" s="101"/>
      <c r="W156" s="2"/>
      <c r="X156" s="2"/>
      <c r="Y156" s="2"/>
      <c r="Z156" s="2"/>
      <c r="AA156" s="2"/>
    </row>
    <row r="157" spans="1:27" ht="18.75">
      <c r="A157" s="7" t="s">
        <v>137</v>
      </c>
      <c r="B157" s="7"/>
      <c r="C157" s="7"/>
      <c r="D157" s="7"/>
      <c r="E157" s="7"/>
      <c r="F157" s="54"/>
      <c r="K157" s="101"/>
      <c r="L157" s="101"/>
      <c r="M157" s="101"/>
      <c r="N157" s="101"/>
      <c r="O157" s="208"/>
      <c r="P157" s="101"/>
      <c r="Q157" s="101"/>
      <c r="R157" s="101"/>
      <c r="S157" s="101"/>
      <c r="T157" s="101"/>
      <c r="U157" s="101"/>
      <c r="V157" s="101"/>
      <c r="W157" s="2"/>
      <c r="X157" s="2"/>
      <c r="Y157" s="2"/>
      <c r="Z157" s="2"/>
      <c r="AA157" s="2"/>
    </row>
    <row r="158" spans="1:27" ht="18.75">
      <c r="A158" s="7"/>
      <c r="B158" s="7"/>
      <c r="C158" s="7"/>
      <c r="D158" s="7"/>
      <c r="E158" s="7"/>
      <c r="F158" s="54"/>
      <c r="K158" s="101"/>
      <c r="L158" s="101"/>
      <c r="M158" s="101"/>
      <c r="N158" s="101"/>
      <c r="O158" s="208"/>
      <c r="P158" s="101"/>
      <c r="Q158" s="101"/>
      <c r="R158" s="101"/>
      <c r="S158" s="101"/>
      <c r="T158" s="101"/>
      <c r="U158" s="101"/>
      <c r="V158" s="101"/>
      <c r="W158" s="2"/>
      <c r="X158" s="2"/>
      <c r="Y158" s="2"/>
      <c r="Z158" s="2"/>
      <c r="AA158" s="2"/>
    </row>
    <row r="159" spans="1:27">
      <c r="A159" s="18" t="s">
        <v>124</v>
      </c>
      <c r="K159" s="101"/>
      <c r="L159" s="101"/>
      <c r="M159" s="101"/>
      <c r="N159" s="101"/>
      <c r="O159" s="208"/>
      <c r="P159" s="101"/>
      <c r="Q159" s="101"/>
      <c r="R159" s="101"/>
      <c r="S159" s="101"/>
      <c r="T159" s="101"/>
      <c r="U159" s="101"/>
      <c r="V159" s="101"/>
      <c r="W159" s="2"/>
      <c r="X159" s="2"/>
      <c r="Y159" s="2"/>
      <c r="Z159" s="2"/>
      <c r="AA159" s="2"/>
    </row>
    <row r="160" spans="1:27" ht="15.75" thickBot="1">
      <c r="A160" s="18"/>
      <c r="K160" s="101"/>
      <c r="L160" s="227"/>
      <c r="M160" s="101"/>
      <c r="N160" s="101"/>
      <c r="O160" s="208"/>
      <c r="P160" s="101"/>
      <c r="Q160" s="101"/>
      <c r="R160" s="101"/>
      <c r="S160" s="101"/>
      <c r="T160" s="101"/>
      <c r="U160" s="101"/>
      <c r="V160" s="101"/>
      <c r="W160" s="2"/>
      <c r="X160" s="2"/>
      <c r="Y160" s="2"/>
      <c r="Z160" s="2"/>
      <c r="AA160" s="2"/>
    </row>
    <row r="161" spans="1:27" ht="15" customHeight="1">
      <c r="A161" s="390" t="s">
        <v>125</v>
      </c>
      <c r="B161" s="363"/>
      <c r="C161" s="360" t="s">
        <v>5</v>
      </c>
      <c r="D161" s="369" t="s">
        <v>33</v>
      </c>
      <c r="E161" s="369" t="s">
        <v>34</v>
      </c>
      <c r="F161" s="369" t="s">
        <v>10</v>
      </c>
      <c r="G161" s="369" t="s">
        <v>12</v>
      </c>
      <c r="H161" s="373" t="s">
        <v>13</v>
      </c>
      <c r="K161" s="101"/>
      <c r="L161" s="101"/>
      <c r="M161" s="101"/>
      <c r="N161" s="101"/>
      <c r="O161" s="208"/>
      <c r="P161" s="101"/>
      <c r="Q161" s="101"/>
      <c r="R161" s="101"/>
      <c r="S161" s="101"/>
      <c r="T161" s="101"/>
      <c r="U161" s="101"/>
      <c r="V161" s="101"/>
      <c r="W161" s="2"/>
      <c r="X161" s="2"/>
      <c r="Y161" s="2"/>
      <c r="Z161" s="2"/>
      <c r="AA161" s="2"/>
    </row>
    <row r="162" spans="1:27">
      <c r="A162" s="361"/>
      <c r="B162" s="364"/>
      <c r="C162" s="361"/>
      <c r="D162" s="370"/>
      <c r="E162" s="370"/>
      <c r="F162" s="370"/>
      <c r="G162" s="370"/>
      <c r="H162" s="374"/>
      <c r="K162" s="101"/>
      <c r="L162" s="101"/>
      <c r="M162" s="101"/>
      <c r="N162" s="101"/>
      <c r="O162" s="208"/>
      <c r="P162" s="101"/>
      <c r="Q162" s="101"/>
      <c r="R162" s="101"/>
      <c r="S162" s="101"/>
      <c r="T162" s="101"/>
      <c r="U162" s="101"/>
      <c r="V162" s="101"/>
      <c r="W162" s="2"/>
      <c r="X162" s="2"/>
      <c r="Y162" s="2"/>
      <c r="Z162" s="2"/>
      <c r="AA162" s="2"/>
    </row>
    <row r="163" spans="1:27">
      <c r="A163" s="361"/>
      <c r="B163" s="364"/>
      <c r="C163" s="361"/>
      <c r="D163" s="370"/>
      <c r="E163" s="370"/>
      <c r="F163" s="370"/>
      <c r="G163" s="370"/>
      <c r="H163" s="374"/>
      <c r="K163" s="101"/>
      <c r="L163" s="101"/>
      <c r="M163" s="101"/>
      <c r="N163" s="101"/>
      <c r="O163" s="208"/>
      <c r="P163" s="101"/>
      <c r="Q163" s="101"/>
      <c r="R163" s="101"/>
      <c r="S163" s="101"/>
      <c r="T163" s="101"/>
      <c r="U163" s="101"/>
      <c r="V163" s="101"/>
      <c r="W163" s="2"/>
      <c r="X163" s="2"/>
      <c r="Y163" s="2"/>
      <c r="Z163" s="2"/>
      <c r="AA163" s="2"/>
    </row>
    <row r="164" spans="1:27" ht="15.75" thickBot="1">
      <c r="A164" s="407" t="s">
        <v>138</v>
      </c>
      <c r="B164" s="408"/>
      <c r="C164" s="303">
        <v>92.41</v>
      </c>
      <c r="D164" s="73">
        <v>16.43</v>
      </c>
      <c r="E164" s="232">
        <v>0.95</v>
      </c>
      <c r="F164" s="150">
        <v>107.62</v>
      </c>
      <c r="G164" s="113">
        <f>C164</f>
        <v>92.41</v>
      </c>
      <c r="H164" s="151">
        <v>1472.6200000000001</v>
      </c>
      <c r="I164" s="2"/>
      <c r="J164" s="2"/>
      <c r="K164" s="101"/>
      <c r="L164" s="101"/>
      <c r="M164" s="101"/>
      <c r="N164" s="101"/>
      <c r="O164" s="208"/>
      <c r="P164" s="101"/>
      <c r="Q164" s="101"/>
      <c r="R164" s="101"/>
      <c r="S164" s="101"/>
      <c r="T164" s="101"/>
      <c r="U164" s="101"/>
      <c r="V164" s="101"/>
      <c r="W164" s="2"/>
      <c r="X164" s="2"/>
      <c r="Y164" s="2"/>
      <c r="Z164" s="2"/>
      <c r="AA164" s="2"/>
    </row>
    <row r="165" spans="1:27">
      <c r="C165" s="2"/>
      <c r="D165" s="2"/>
      <c r="E165" s="2"/>
      <c r="K165" s="101"/>
      <c r="L165" s="101"/>
      <c r="M165" s="101"/>
      <c r="N165" s="101"/>
      <c r="O165" s="208"/>
      <c r="P165" s="101"/>
      <c r="Q165" s="101"/>
      <c r="R165" s="101"/>
      <c r="S165" s="101"/>
      <c r="T165" s="101"/>
      <c r="U165" s="101"/>
      <c r="V165" s="101"/>
      <c r="W165" s="2"/>
      <c r="X165" s="2"/>
      <c r="Y165" s="2"/>
      <c r="Z165" s="2"/>
      <c r="AA165" s="2"/>
    </row>
    <row r="166" spans="1:27">
      <c r="F166" s="2"/>
      <c r="K166" s="101"/>
      <c r="L166" s="101"/>
      <c r="M166" s="101"/>
      <c r="N166" s="101"/>
      <c r="O166" s="208"/>
      <c r="P166" s="101"/>
      <c r="Q166" s="101"/>
      <c r="R166" s="101"/>
      <c r="S166" s="101"/>
      <c r="T166" s="101"/>
      <c r="U166" s="101"/>
      <c r="V166" s="101"/>
      <c r="W166" s="2"/>
      <c r="X166" s="2"/>
      <c r="Y166" s="2"/>
      <c r="Z166" s="2"/>
      <c r="AA166" s="2"/>
    </row>
    <row r="167" spans="1:27">
      <c r="A167" s="400" t="s">
        <v>139</v>
      </c>
      <c r="B167" s="400"/>
      <c r="C167" s="400"/>
      <c r="D167" s="400"/>
      <c r="E167" s="400"/>
      <c r="F167" s="400"/>
      <c r="G167" s="400"/>
      <c r="H167" s="400"/>
      <c r="I167" s="400"/>
      <c r="J167" s="400"/>
      <c r="K167" s="101"/>
      <c r="L167" s="101"/>
      <c r="M167" s="101"/>
      <c r="N167" s="101"/>
      <c r="O167" s="208"/>
      <c r="P167" s="101"/>
      <c r="Q167" s="101"/>
      <c r="R167" s="101"/>
      <c r="S167" s="101"/>
      <c r="T167" s="101"/>
      <c r="U167" s="101"/>
      <c r="V167" s="101"/>
      <c r="W167" s="2"/>
      <c r="X167" s="2"/>
      <c r="Y167" s="2"/>
      <c r="Z167" s="2"/>
      <c r="AA167" s="2"/>
    </row>
    <row r="168" spans="1:27" ht="15.75" thickBot="1">
      <c r="A168" s="400"/>
      <c r="B168" s="400"/>
      <c r="C168" s="400"/>
      <c r="D168" s="400"/>
      <c r="E168" s="400"/>
      <c r="F168" s="400"/>
      <c r="G168" s="400"/>
      <c r="H168" s="400"/>
      <c r="I168" s="400"/>
      <c r="J168" s="400"/>
      <c r="K168" s="101"/>
      <c r="L168" s="101"/>
      <c r="M168" s="101"/>
      <c r="N168" s="101"/>
      <c r="O168" s="208"/>
      <c r="P168" s="101"/>
      <c r="Q168" s="101"/>
      <c r="R168" s="101"/>
      <c r="S168" s="101"/>
      <c r="T168" s="101"/>
      <c r="U168" s="101"/>
      <c r="V168" s="101"/>
      <c r="W168" s="2"/>
      <c r="X168" s="2"/>
      <c r="Y168" s="2"/>
      <c r="Z168" s="2"/>
      <c r="AA168" s="2"/>
    </row>
    <row r="169" spans="1:27">
      <c r="A169" s="390" t="s">
        <v>140</v>
      </c>
      <c r="B169" s="369"/>
      <c r="C169" s="369"/>
      <c r="D169" s="369"/>
      <c r="E169" s="391"/>
      <c r="F169" s="390" t="s">
        <v>141</v>
      </c>
      <c r="G169" s="394"/>
      <c r="H169" s="2"/>
      <c r="I169" s="2"/>
      <c r="J169" s="2"/>
      <c r="K169" s="101"/>
      <c r="L169" s="101"/>
      <c r="M169" s="101"/>
      <c r="N169" s="101"/>
      <c r="O169" s="208"/>
      <c r="P169" s="101"/>
      <c r="Q169" s="101"/>
      <c r="R169" s="101"/>
      <c r="S169" s="101"/>
      <c r="T169" s="101"/>
      <c r="U169" s="101"/>
      <c r="V169" s="101"/>
      <c r="W169" s="2"/>
      <c r="X169" s="2"/>
      <c r="Y169" s="2"/>
      <c r="Z169" s="2"/>
      <c r="AA169" s="2"/>
    </row>
    <row r="170" spans="1:27">
      <c r="A170" s="392"/>
      <c r="B170" s="370"/>
      <c r="C170" s="370"/>
      <c r="D170" s="370"/>
      <c r="E170" s="393"/>
      <c r="F170" s="392"/>
      <c r="G170" s="395"/>
      <c r="H170" s="2"/>
      <c r="I170" s="2"/>
      <c r="K170" s="101"/>
      <c r="L170" s="101"/>
      <c r="M170" s="101"/>
      <c r="N170" s="101"/>
      <c r="O170" s="208"/>
      <c r="P170" s="101"/>
      <c r="Q170" s="101"/>
      <c r="R170" s="101"/>
      <c r="S170" s="101"/>
      <c r="T170" s="101"/>
      <c r="U170" s="101"/>
      <c r="V170" s="101"/>
      <c r="W170" s="2"/>
      <c r="X170" s="2"/>
      <c r="Y170" s="2"/>
      <c r="Z170" s="2"/>
      <c r="AA170" s="2"/>
    </row>
    <row r="171" spans="1:27">
      <c r="A171" s="392"/>
      <c r="B171" s="370"/>
      <c r="C171" s="370"/>
      <c r="D171" s="370"/>
      <c r="E171" s="393"/>
      <c r="F171" s="392"/>
      <c r="G171" s="395"/>
      <c r="J171" s="248"/>
      <c r="K171" s="101"/>
      <c r="L171" s="101"/>
      <c r="M171" s="101"/>
      <c r="N171" s="101"/>
      <c r="O171" s="208"/>
      <c r="P171" s="101"/>
      <c r="Q171" s="101"/>
      <c r="R171" s="101"/>
      <c r="S171" s="101"/>
      <c r="T171" s="101"/>
      <c r="U171" s="101"/>
      <c r="V171" s="101"/>
      <c r="W171" s="2"/>
      <c r="X171" s="2"/>
      <c r="Y171" s="2"/>
      <c r="Z171" s="2"/>
      <c r="AA171" s="2"/>
    </row>
    <row r="172" spans="1:27">
      <c r="A172" s="381" t="s">
        <v>142</v>
      </c>
      <c r="B172" s="382"/>
      <c r="C172" s="382"/>
      <c r="D172" s="382"/>
      <c r="E172" s="382"/>
      <c r="F172" s="405">
        <v>2.65</v>
      </c>
      <c r="G172" s="404"/>
      <c r="H172" s="2"/>
      <c r="I172" s="2"/>
      <c r="J172" s="2"/>
      <c r="K172" s="209"/>
      <c r="L172" s="209"/>
      <c r="M172" s="209"/>
      <c r="N172" s="406"/>
      <c r="O172" s="208"/>
      <c r="P172" s="101"/>
      <c r="Q172" s="101"/>
      <c r="R172" s="101"/>
      <c r="S172" s="101"/>
      <c r="T172" s="101"/>
      <c r="U172" s="101"/>
      <c r="V172" s="101"/>
      <c r="W172" s="2"/>
      <c r="X172" s="2"/>
      <c r="Y172" s="2"/>
      <c r="Z172" s="2"/>
      <c r="AA172" s="2"/>
    </row>
    <row r="173" spans="1:27">
      <c r="A173" s="381" t="s">
        <v>143</v>
      </c>
      <c r="B173" s="382"/>
      <c r="C173" s="382"/>
      <c r="D173" s="382"/>
      <c r="E173" s="382"/>
      <c r="F173" s="383">
        <v>5.29</v>
      </c>
      <c r="G173" s="384"/>
      <c r="H173" s="2"/>
      <c r="I173" s="2"/>
      <c r="J173" s="2"/>
      <c r="K173" s="209"/>
      <c r="L173" s="209"/>
      <c r="M173" s="209"/>
      <c r="N173" s="406"/>
      <c r="O173" s="208"/>
      <c r="P173" s="101"/>
      <c r="Q173" s="101"/>
      <c r="R173" s="101"/>
      <c r="S173" s="101"/>
      <c r="T173" s="101"/>
      <c r="U173" s="101"/>
      <c r="V173" s="101"/>
      <c r="W173" s="2"/>
      <c r="X173" s="2"/>
      <c r="Y173" s="2"/>
      <c r="Z173" s="2"/>
      <c r="AA173" s="2"/>
    </row>
    <row r="174" spans="1:27">
      <c r="A174" s="381" t="s">
        <v>144</v>
      </c>
      <c r="B174" s="382"/>
      <c r="C174" s="382"/>
      <c r="D174" s="382"/>
      <c r="E174" s="382"/>
      <c r="F174" s="383">
        <v>7.94</v>
      </c>
      <c r="G174" s="384"/>
      <c r="H174" s="2"/>
      <c r="I174" s="2"/>
      <c r="J174" s="2"/>
      <c r="K174" s="209"/>
      <c r="L174" s="209"/>
      <c r="M174" s="209"/>
      <c r="N174" s="406"/>
      <c r="O174" s="208"/>
      <c r="P174" s="101"/>
      <c r="Q174" s="101"/>
      <c r="R174" s="101"/>
      <c r="S174" s="101"/>
      <c r="T174" s="101"/>
      <c r="U174" s="101"/>
      <c r="V174" s="101"/>
      <c r="W174" s="2"/>
      <c r="X174" s="2"/>
      <c r="Y174" s="2"/>
      <c r="Z174" s="2"/>
      <c r="AA174" s="2"/>
    </row>
    <row r="175" spans="1:27">
      <c r="A175" s="381" t="s">
        <v>145</v>
      </c>
      <c r="B175" s="382"/>
      <c r="C175" s="382"/>
      <c r="D175" s="382"/>
      <c r="E175" s="382"/>
      <c r="F175" s="383">
        <v>10.59</v>
      </c>
      <c r="G175" s="384"/>
      <c r="H175" s="2"/>
      <c r="I175" s="2"/>
      <c r="J175" s="2"/>
      <c r="K175" s="385"/>
      <c r="L175" s="385"/>
      <c r="M175" s="385"/>
      <c r="N175" s="101"/>
      <c r="O175" s="208"/>
      <c r="P175" s="101"/>
      <c r="Q175" s="101"/>
      <c r="R175" s="101"/>
      <c r="S175" s="101"/>
      <c r="T175" s="101"/>
      <c r="U175" s="101"/>
      <c r="V175" s="101"/>
      <c r="W175" s="2"/>
      <c r="X175" s="2"/>
      <c r="Y175" s="2"/>
      <c r="Z175" s="2"/>
      <c r="AA175" s="2"/>
    </row>
    <row r="176" spans="1:27">
      <c r="A176" s="381" t="s">
        <v>146</v>
      </c>
      <c r="B176" s="382"/>
      <c r="C176" s="382"/>
      <c r="D176" s="382"/>
      <c r="E176" s="382"/>
      <c r="F176" s="383">
        <v>13.23</v>
      </c>
      <c r="G176" s="384"/>
      <c r="H176" s="2"/>
      <c r="I176" s="2"/>
      <c r="J176" s="2"/>
      <c r="K176" s="385"/>
      <c r="L176" s="385"/>
      <c r="M176" s="385"/>
      <c r="N176" s="101"/>
      <c r="O176" s="208"/>
      <c r="P176" s="101"/>
      <c r="Q176" s="101"/>
      <c r="R176" s="101"/>
      <c r="S176" s="101"/>
      <c r="T176" s="101"/>
      <c r="U176" s="101"/>
      <c r="V176" s="101"/>
      <c r="W176" s="2"/>
      <c r="X176" s="2"/>
      <c r="Y176" s="2"/>
      <c r="Z176" s="2"/>
      <c r="AA176" s="2"/>
    </row>
    <row r="177" spans="1:27">
      <c r="A177" s="381" t="s">
        <v>147</v>
      </c>
      <c r="B177" s="382"/>
      <c r="C177" s="382"/>
      <c r="D177" s="382"/>
      <c r="E177" s="382"/>
      <c r="F177" s="383">
        <v>15.87</v>
      </c>
      <c r="G177" s="384"/>
      <c r="H177" s="2"/>
      <c r="I177" s="2"/>
      <c r="J177" s="2"/>
      <c r="K177" s="385"/>
      <c r="L177" s="385"/>
      <c r="M177" s="385"/>
      <c r="N177" s="101"/>
      <c r="O177" s="208"/>
      <c r="P177" s="101"/>
      <c r="Q177" s="101"/>
      <c r="R177" s="101"/>
      <c r="S177" s="101"/>
      <c r="T177" s="101"/>
      <c r="U177" s="101"/>
      <c r="V177" s="101"/>
      <c r="W177" s="2"/>
      <c r="X177" s="2"/>
      <c r="Y177" s="2"/>
      <c r="Z177" s="2"/>
      <c r="AA177" s="2"/>
    </row>
    <row r="178" spans="1:27" ht="15.75" thickBot="1">
      <c r="A178" s="386" t="s">
        <v>148</v>
      </c>
      <c r="B178" s="387"/>
      <c r="C178" s="387"/>
      <c r="D178" s="387"/>
      <c r="E178" s="387"/>
      <c r="F178" s="388">
        <v>54.22</v>
      </c>
      <c r="G178" s="389"/>
      <c r="H178" s="2"/>
      <c r="I178" s="2"/>
      <c r="J178" s="2"/>
      <c r="K178" s="385"/>
      <c r="L178" s="385"/>
      <c r="M178" s="385"/>
      <c r="N178" s="101"/>
      <c r="O178" s="208"/>
      <c r="P178" s="101"/>
      <c r="Q178" s="101"/>
      <c r="R178" s="101"/>
      <c r="S178" s="101"/>
      <c r="T178" s="101"/>
      <c r="U178" s="101"/>
      <c r="V178" s="101"/>
      <c r="W178" s="2"/>
      <c r="X178" s="2"/>
      <c r="Y178" s="2"/>
      <c r="Z178" s="2"/>
      <c r="AA178" s="2"/>
    </row>
    <row r="179" spans="1:27">
      <c r="G179" s="2"/>
      <c r="H179" s="2"/>
      <c r="I179" s="2"/>
      <c r="K179" s="385"/>
      <c r="L179" s="385"/>
      <c r="M179" s="385"/>
      <c r="N179" s="208"/>
      <c r="O179" s="210"/>
      <c r="P179" s="101"/>
      <c r="Q179" s="101"/>
      <c r="R179" s="101"/>
      <c r="S179" s="101"/>
      <c r="T179" s="101"/>
      <c r="U179" s="101"/>
      <c r="V179" s="101"/>
      <c r="W179" s="2"/>
      <c r="X179" s="2"/>
      <c r="Y179" s="2"/>
      <c r="Z179" s="2"/>
      <c r="AA179" s="2"/>
    </row>
    <row r="180" spans="1:27">
      <c r="A180" s="400" t="s">
        <v>149</v>
      </c>
      <c r="B180" s="400"/>
      <c r="C180" s="400"/>
      <c r="D180" s="400"/>
      <c r="E180" s="400"/>
      <c r="F180" s="400"/>
      <c r="G180" s="400"/>
      <c r="H180" s="400"/>
      <c r="K180" s="101"/>
      <c r="L180" s="101"/>
      <c r="M180" s="101"/>
      <c r="N180" s="101"/>
      <c r="O180" s="208"/>
      <c r="P180" s="101"/>
      <c r="Q180" s="101"/>
      <c r="R180" s="101"/>
      <c r="S180" s="101"/>
      <c r="T180" s="101"/>
      <c r="U180" s="101"/>
      <c r="V180" s="101"/>
      <c r="W180" s="2"/>
      <c r="X180" s="2"/>
      <c r="Y180" s="2"/>
      <c r="Z180" s="2"/>
      <c r="AA180" s="2"/>
    </row>
    <row r="181" spans="1:27">
      <c r="A181" s="400"/>
      <c r="B181" s="400"/>
      <c r="C181" s="400"/>
      <c r="D181" s="400"/>
      <c r="E181" s="400"/>
      <c r="F181" s="400"/>
      <c r="G181" s="400"/>
      <c r="H181" s="400"/>
      <c r="I181" s="227"/>
      <c r="K181" s="101"/>
      <c r="L181" s="101"/>
      <c r="M181" s="101"/>
      <c r="N181" s="101"/>
      <c r="O181" s="208"/>
      <c r="P181" s="101"/>
      <c r="Q181" s="101"/>
      <c r="R181" s="101"/>
      <c r="S181" s="101"/>
      <c r="T181" s="101"/>
      <c r="U181" s="101"/>
      <c r="V181" s="101"/>
      <c r="W181" s="2"/>
      <c r="X181" s="2"/>
      <c r="Y181" s="2"/>
      <c r="Z181" s="2"/>
      <c r="AA181" s="2"/>
    </row>
    <row r="182" spans="1:27" ht="15.75" thickBot="1">
      <c r="A182" s="400"/>
      <c r="B182" s="400"/>
      <c r="C182" s="400"/>
      <c r="D182" s="400"/>
      <c r="E182" s="400"/>
      <c r="F182" s="400"/>
      <c r="G182" s="400"/>
      <c r="H182" s="400"/>
      <c r="K182" s="101"/>
      <c r="L182" s="101"/>
      <c r="M182" s="101"/>
      <c r="N182" s="101"/>
      <c r="O182" s="208"/>
      <c r="P182" s="101"/>
      <c r="Q182" s="101"/>
      <c r="R182" s="101"/>
      <c r="S182" s="101"/>
      <c r="T182" s="101"/>
      <c r="U182" s="101"/>
      <c r="V182" s="101"/>
      <c r="W182" s="2"/>
      <c r="X182" s="2"/>
      <c r="Y182" s="2"/>
      <c r="Z182" s="2"/>
      <c r="AA182" s="2"/>
    </row>
    <row r="183" spans="1:27">
      <c r="A183" s="390" t="s">
        <v>150</v>
      </c>
      <c r="B183" s="369"/>
      <c r="C183" s="369"/>
      <c r="D183" s="369"/>
      <c r="E183" s="394"/>
      <c r="F183" s="401" t="s">
        <v>151</v>
      </c>
      <c r="G183" s="373"/>
      <c r="J183" s="2"/>
      <c r="K183" s="101"/>
      <c r="L183" s="101"/>
      <c r="M183" s="101"/>
      <c r="N183" s="101"/>
      <c r="O183" s="208"/>
      <c r="P183" s="101"/>
      <c r="Q183" s="101"/>
      <c r="R183" s="101"/>
      <c r="S183" s="101"/>
      <c r="T183" s="101"/>
      <c r="U183" s="101"/>
      <c r="V183" s="101"/>
      <c r="W183" s="2"/>
      <c r="X183" s="2"/>
      <c r="Y183" s="2"/>
      <c r="Z183" s="2"/>
      <c r="AA183" s="2"/>
    </row>
    <row r="184" spans="1:27">
      <c r="A184" s="392"/>
      <c r="B184" s="370"/>
      <c r="C184" s="370"/>
      <c r="D184" s="370"/>
      <c r="E184" s="395"/>
      <c r="F184" s="402"/>
      <c r="G184" s="374"/>
      <c r="H184" s="10"/>
      <c r="J184" s="2"/>
      <c r="K184" s="101"/>
      <c r="L184" s="101"/>
      <c r="M184" s="101"/>
      <c r="N184" s="101"/>
      <c r="O184" s="208"/>
      <c r="P184" s="101"/>
      <c r="Q184" s="101"/>
      <c r="R184" s="101"/>
      <c r="S184" s="101"/>
      <c r="T184" s="101"/>
      <c r="U184" s="101"/>
      <c r="V184" s="101"/>
      <c r="W184" s="2"/>
      <c r="X184" s="2"/>
      <c r="Y184" s="2"/>
      <c r="Z184" s="2"/>
      <c r="AA184" s="2"/>
    </row>
    <row r="185" spans="1:27">
      <c r="A185" s="392"/>
      <c r="B185" s="370"/>
      <c r="C185" s="370"/>
      <c r="D185" s="370"/>
      <c r="E185" s="395"/>
      <c r="F185" s="402"/>
      <c r="G185" s="374"/>
      <c r="H185" s="114"/>
      <c r="J185" s="2"/>
      <c r="K185" s="101"/>
      <c r="L185" s="101"/>
      <c r="M185" s="101"/>
      <c r="N185" s="101"/>
      <c r="O185" s="208"/>
      <c r="P185" s="101"/>
      <c r="Q185" s="101"/>
      <c r="R185" s="101"/>
      <c r="S185" s="101"/>
      <c r="T185" s="101"/>
      <c r="U185" s="101"/>
      <c r="V185" s="101"/>
      <c r="W185" s="2"/>
      <c r="X185" s="2"/>
      <c r="Y185" s="2"/>
      <c r="Z185" s="2"/>
      <c r="AA185" s="2"/>
    </row>
    <row r="186" spans="1:27">
      <c r="A186" s="397" t="s">
        <v>152</v>
      </c>
      <c r="B186" s="398"/>
      <c r="C186" s="398"/>
      <c r="D186" s="398"/>
      <c r="E186" s="399"/>
      <c r="F186" s="403">
        <v>123.26</v>
      </c>
      <c r="G186" s="404"/>
      <c r="H186" s="2"/>
      <c r="J186" s="2"/>
      <c r="K186" s="101"/>
      <c r="L186" s="101"/>
      <c r="M186" s="101"/>
      <c r="N186" s="101"/>
      <c r="O186" s="208"/>
      <c r="P186" s="101"/>
      <c r="Q186" s="101"/>
      <c r="R186" s="101"/>
      <c r="S186" s="101"/>
      <c r="T186" s="101"/>
      <c r="U186" s="101"/>
      <c r="V186" s="101"/>
      <c r="W186" s="2"/>
      <c r="X186" s="2"/>
      <c r="Y186" s="2"/>
      <c r="Z186" s="2"/>
      <c r="AA186" s="2"/>
    </row>
    <row r="187" spans="1:27">
      <c r="A187" s="397" t="s">
        <v>153</v>
      </c>
      <c r="B187" s="398"/>
      <c r="C187" s="398"/>
      <c r="D187" s="398"/>
      <c r="E187" s="399"/>
      <c r="F187" s="383">
        <v>129.63</v>
      </c>
      <c r="G187" s="384"/>
      <c r="H187" s="2"/>
      <c r="J187" s="2"/>
      <c r="K187" s="101"/>
      <c r="L187" s="101"/>
      <c r="M187" s="101"/>
      <c r="N187" s="101"/>
      <c r="O187" s="208"/>
      <c r="P187" s="101"/>
      <c r="Q187" s="101"/>
      <c r="R187" s="101"/>
      <c r="S187" s="101"/>
      <c r="T187" s="101"/>
      <c r="U187" s="101"/>
      <c r="V187" s="101"/>
      <c r="W187" s="2"/>
      <c r="X187" s="2"/>
      <c r="Y187" s="2"/>
      <c r="Z187" s="2"/>
      <c r="AA187" s="2"/>
    </row>
    <row r="188" spans="1:27">
      <c r="A188" s="397" t="s">
        <v>154</v>
      </c>
      <c r="B188" s="398"/>
      <c r="C188" s="398"/>
      <c r="D188" s="398"/>
      <c r="E188" s="399"/>
      <c r="F188" s="383">
        <v>146.94999999999999</v>
      </c>
      <c r="G188" s="384"/>
      <c r="H188" s="2"/>
      <c r="J188" s="2"/>
      <c r="K188" s="101"/>
      <c r="L188" s="101"/>
      <c r="M188" s="101"/>
      <c r="N188" s="101"/>
      <c r="O188" s="208"/>
      <c r="P188" s="101"/>
      <c r="Q188" s="101"/>
      <c r="R188" s="101"/>
      <c r="S188" s="101"/>
      <c r="T188" s="101"/>
      <c r="U188" s="101"/>
      <c r="V188" s="101"/>
      <c r="W188" s="2"/>
      <c r="X188" s="2"/>
      <c r="Y188" s="2"/>
      <c r="Z188" s="2"/>
      <c r="AA188" s="2"/>
    </row>
    <row r="189" spans="1:27">
      <c r="A189" s="397" t="s">
        <v>155</v>
      </c>
      <c r="B189" s="398"/>
      <c r="C189" s="398"/>
      <c r="D189" s="398"/>
      <c r="E189" s="399"/>
      <c r="F189" s="383">
        <v>159.13999999999999</v>
      </c>
      <c r="G189" s="384"/>
      <c r="H189" s="2"/>
      <c r="J189" s="2"/>
      <c r="K189" s="101"/>
      <c r="L189" s="101"/>
      <c r="M189" s="101"/>
      <c r="N189" s="101"/>
      <c r="O189" s="208"/>
      <c r="P189" s="101"/>
      <c r="Q189" s="101"/>
      <c r="R189" s="101"/>
      <c r="S189" s="101"/>
      <c r="T189" s="101"/>
      <c r="U189" s="101"/>
      <c r="V189" s="101"/>
      <c r="W189" s="2"/>
      <c r="X189" s="2"/>
      <c r="Y189" s="2"/>
      <c r="Z189" s="2"/>
      <c r="AA189" s="2"/>
    </row>
    <row r="190" spans="1:27" ht="15.75" thickBot="1">
      <c r="A190" s="376" t="s">
        <v>156</v>
      </c>
      <c r="B190" s="377"/>
      <c r="C190" s="377"/>
      <c r="D190" s="377"/>
      <c r="E190" s="378"/>
      <c r="F190" s="379">
        <v>139.30000000000001</v>
      </c>
      <c r="G190" s="380"/>
      <c r="H190" s="2"/>
      <c r="I190" s="10"/>
      <c r="K190" s="101"/>
      <c r="L190" s="101"/>
      <c r="M190" s="101"/>
      <c r="N190" s="101"/>
      <c r="O190" s="208"/>
      <c r="P190" s="101"/>
      <c r="Q190" s="101"/>
      <c r="R190" s="101"/>
      <c r="S190" s="101"/>
      <c r="T190" s="101"/>
      <c r="U190" s="101"/>
      <c r="V190" s="101"/>
      <c r="W190" s="2"/>
      <c r="X190" s="2"/>
      <c r="Y190" s="2"/>
      <c r="Z190" s="2"/>
      <c r="AA190" s="2"/>
    </row>
    <row r="191" spans="1:27">
      <c r="F191" s="2"/>
      <c r="H191" s="28"/>
      <c r="I191" s="28"/>
      <c r="K191" s="101"/>
      <c r="L191" s="101"/>
      <c r="M191" s="101"/>
      <c r="N191" s="101"/>
      <c r="O191" s="208"/>
      <c r="P191" s="101"/>
      <c r="Q191" s="101"/>
      <c r="R191" s="101"/>
      <c r="S191" s="101"/>
      <c r="T191" s="101"/>
      <c r="U191" s="101"/>
      <c r="V191" s="101"/>
      <c r="W191" s="2"/>
      <c r="X191" s="2"/>
      <c r="Y191" s="2"/>
      <c r="Z191" s="2"/>
      <c r="AA191" s="2"/>
    </row>
    <row r="192" spans="1:27">
      <c r="F192" s="2"/>
      <c r="G192" s="2"/>
      <c r="H192" s="2"/>
      <c r="K192" s="101"/>
      <c r="L192" s="101"/>
      <c r="M192" s="101"/>
      <c r="N192" s="101"/>
      <c r="O192" s="208"/>
      <c r="P192" s="101"/>
      <c r="Q192" s="101"/>
      <c r="R192" s="101"/>
      <c r="S192" s="101"/>
      <c r="T192" s="101"/>
      <c r="U192" s="101"/>
      <c r="V192" s="101"/>
    </row>
    <row r="193" spans="1:22">
      <c r="I193" s="106"/>
      <c r="K193" s="101"/>
      <c r="L193" s="101"/>
      <c r="M193" s="101"/>
      <c r="N193" s="101"/>
      <c r="O193" s="208"/>
      <c r="P193" s="101"/>
      <c r="Q193" s="101"/>
      <c r="R193" s="101"/>
      <c r="S193" s="101"/>
      <c r="T193" s="101"/>
      <c r="U193" s="101"/>
      <c r="V193" s="101"/>
    </row>
    <row r="194" spans="1:22" ht="21">
      <c r="A194" s="396"/>
      <c r="B194" s="396"/>
      <c r="C194" s="396"/>
      <c r="D194" s="396"/>
      <c r="E194" s="396"/>
      <c r="F194" s="396"/>
      <c r="G194" s="396"/>
      <c r="H194" s="396"/>
      <c r="I194" s="396"/>
      <c r="J194" s="396"/>
      <c r="K194" s="396"/>
      <c r="L194" s="396"/>
      <c r="M194" s="396"/>
      <c r="N194" s="396"/>
      <c r="O194" s="396"/>
      <c r="P194" s="396"/>
      <c r="Q194" s="396"/>
      <c r="R194" s="396"/>
      <c r="S194" s="396"/>
      <c r="T194" s="396"/>
      <c r="U194" s="396"/>
    </row>
  </sheetData>
  <mergeCells count="230">
    <mergeCell ref="M8:M10"/>
    <mergeCell ref="A23:J24"/>
    <mergeCell ref="A25:E25"/>
    <mergeCell ref="F25:G25"/>
    <mergeCell ref="A2:U2"/>
    <mergeCell ref="A4:G4"/>
    <mergeCell ref="A7:I7"/>
    <mergeCell ref="A8:C10"/>
    <mergeCell ref="D8:D10"/>
    <mergeCell ref="E8:E10"/>
    <mergeCell ref="F8:F10"/>
    <mergeCell ref="G8:G10"/>
    <mergeCell ref="H8:H10"/>
    <mergeCell ref="I8:I10"/>
    <mergeCell ref="A26:E26"/>
    <mergeCell ref="F26:G26"/>
    <mergeCell ref="A27:E27"/>
    <mergeCell ref="F27:G27"/>
    <mergeCell ref="A28:E28"/>
    <mergeCell ref="F28:G28"/>
    <mergeCell ref="J8:J10"/>
    <mergeCell ref="K8:K10"/>
    <mergeCell ref="L8:L10"/>
    <mergeCell ref="A34:E34"/>
    <mergeCell ref="F34:G34"/>
    <mergeCell ref="A35:E35"/>
    <mergeCell ref="F35:G35"/>
    <mergeCell ref="A36:E36"/>
    <mergeCell ref="F36:G36"/>
    <mergeCell ref="A29:E29"/>
    <mergeCell ref="F29:G29"/>
    <mergeCell ref="A32:E32"/>
    <mergeCell ref="F32:G32"/>
    <mergeCell ref="A33:E33"/>
    <mergeCell ref="F33:G33"/>
    <mergeCell ref="K43:K45"/>
    <mergeCell ref="L43:L45"/>
    <mergeCell ref="A46:C46"/>
    <mergeCell ref="A47:C47"/>
    <mergeCell ref="A48:C48"/>
    <mergeCell ref="A49:C49"/>
    <mergeCell ref="A39:U39"/>
    <mergeCell ref="A42:I42"/>
    <mergeCell ref="A43:C45"/>
    <mergeCell ref="D43:D45"/>
    <mergeCell ref="E43:E45"/>
    <mergeCell ref="F43:F45"/>
    <mergeCell ref="G43:G45"/>
    <mergeCell ref="H43:H45"/>
    <mergeCell ref="I43:I45"/>
    <mergeCell ref="J43:J45"/>
    <mergeCell ref="A57:C57"/>
    <mergeCell ref="A58:C58"/>
    <mergeCell ref="A66:B68"/>
    <mergeCell ref="C66:C68"/>
    <mergeCell ref="D66:D68"/>
    <mergeCell ref="E66:E68"/>
    <mergeCell ref="A50:C50"/>
    <mergeCell ref="A51:C51"/>
    <mergeCell ref="A52:C52"/>
    <mergeCell ref="A53:C53"/>
    <mergeCell ref="A54:C54"/>
    <mergeCell ref="A56:C56"/>
    <mergeCell ref="A55:C55"/>
    <mergeCell ref="A69:B69"/>
    <mergeCell ref="A70:B70"/>
    <mergeCell ref="A71:B71"/>
    <mergeCell ref="A72:B72"/>
    <mergeCell ref="F66:F68"/>
    <mergeCell ref="G66:G68"/>
    <mergeCell ref="H66:H68"/>
    <mergeCell ref="I66:I68"/>
    <mergeCell ref="J66:J68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G105:G107"/>
    <mergeCell ref="H105:H107"/>
    <mergeCell ref="I105:I107"/>
    <mergeCell ref="A108:B108"/>
    <mergeCell ref="A109:B109"/>
    <mergeCell ref="A110:B110"/>
    <mergeCell ref="A97:B97"/>
    <mergeCell ref="A105:B107"/>
    <mergeCell ref="C105:C107"/>
    <mergeCell ref="D105:D107"/>
    <mergeCell ref="E105:E107"/>
    <mergeCell ref="F105:F107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G137:G139"/>
    <mergeCell ref="H137:H139"/>
    <mergeCell ref="I137:I139"/>
    <mergeCell ref="A123:B123"/>
    <mergeCell ref="A124:B124"/>
    <mergeCell ref="A125:B125"/>
    <mergeCell ref="A126:B126"/>
    <mergeCell ref="A137:B139"/>
    <mergeCell ref="C137:C139"/>
    <mergeCell ref="A127:B127"/>
    <mergeCell ref="A128:B128"/>
    <mergeCell ref="A129:B129"/>
    <mergeCell ref="A130:B130"/>
    <mergeCell ref="A131:B131"/>
    <mergeCell ref="A140:B140"/>
    <mergeCell ref="A141:B141"/>
    <mergeCell ref="A142:B142"/>
    <mergeCell ref="A143:B143"/>
    <mergeCell ref="A144:B144"/>
    <mergeCell ref="A145:B145"/>
    <mergeCell ref="D137:D139"/>
    <mergeCell ref="E137:E139"/>
    <mergeCell ref="F137:F139"/>
    <mergeCell ref="A152:B152"/>
    <mergeCell ref="A153:B153"/>
    <mergeCell ref="A154:B154"/>
    <mergeCell ref="A161:B163"/>
    <mergeCell ref="C161:C163"/>
    <mergeCell ref="D161:D163"/>
    <mergeCell ref="A146:B146"/>
    <mergeCell ref="A147:B147"/>
    <mergeCell ref="A148:B148"/>
    <mergeCell ref="A149:B149"/>
    <mergeCell ref="A150:B150"/>
    <mergeCell ref="A151:B151"/>
    <mergeCell ref="A172:E172"/>
    <mergeCell ref="F172:G172"/>
    <mergeCell ref="N172:N174"/>
    <mergeCell ref="A173:E173"/>
    <mergeCell ref="F173:G173"/>
    <mergeCell ref="A174:E174"/>
    <mergeCell ref="F174:G174"/>
    <mergeCell ref="E161:E163"/>
    <mergeCell ref="F161:F163"/>
    <mergeCell ref="G161:G163"/>
    <mergeCell ref="H161:H163"/>
    <mergeCell ref="A164:B164"/>
    <mergeCell ref="A167:J168"/>
    <mergeCell ref="A194:U194"/>
    <mergeCell ref="A187:E187"/>
    <mergeCell ref="F187:G187"/>
    <mergeCell ref="A188:E188"/>
    <mergeCell ref="F188:G188"/>
    <mergeCell ref="A189:E189"/>
    <mergeCell ref="F189:G189"/>
    <mergeCell ref="K179:M179"/>
    <mergeCell ref="A180:H182"/>
    <mergeCell ref="A183:E185"/>
    <mergeCell ref="F183:G185"/>
    <mergeCell ref="A186:E186"/>
    <mergeCell ref="F186:G186"/>
    <mergeCell ref="O66:O68"/>
    <mergeCell ref="P66:P68"/>
    <mergeCell ref="Q66:Q68"/>
    <mergeCell ref="R66:R68"/>
    <mergeCell ref="S66:S68"/>
    <mergeCell ref="K69:L69"/>
    <mergeCell ref="K70:L70"/>
    <mergeCell ref="K71:L71"/>
    <mergeCell ref="A190:E190"/>
    <mergeCell ref="F190:G190"/>
    <mergeCell ref="A177:E177"/>
    <mergeCell ref="F177:G177"/>
    <mergeCell ref="K177:M177"/>
    <mergeCell ref="A178:E178"/>
    <mergeCell ref="F178:G178"/>
    <mergeCell ref="K178:M178"/>
    <mergeCell ref="A175:E175"/>
    <mergeCell ref="F175:G175"/>
    <mergeCell ref="K175:M175"/>
    <mergeCell ref="A176:E176"/>
    <mergeCell ref="F176:G176"/>
    <mergeCell ref="K176:M176"/>
    <mergeCell ref="A169:E171"/>
    <mergeCell ref="F169:G171"/>
    <mergeCell ref="K73:L73"/>
    <mergeCell ref="K74:L74"/>
    <mergeCell ref="K75:L75"/>
    <mergeCell ref="K76:L76"/>
    <mergeCell ref="K77:L77"/>
    <mergeCell ref="K78:L78"/>
    <mergeCell ref="K79:L79"/>
    <mergeCell ref="K80:L80"/>
    <mergeCell ref="N66:N68"/>
    <mergeCell ref="M66:M68"/>
    <mergeCell ref="K66:L68"/>
    <mergeCell ref="K72:L72"/>
    <mergeCell ref="K93:L93"/>
    <mergeCell ref="K94:L94"/>
    <mergeCell ref="K95:L95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</mergeCells>
  <pageMargins left="0.25" right="0.25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770BF-7C15-48B0-96D3-18D78C5ABF5F}">
  <sheetPr>
    <tabColor rgb="FF92D050"/>
  </sheetPr>
  <dimension ref="A2:J153"/>
  <sheetViews>
    <sheetView showGridLines="0" zoomScale="85" zoomScaleNormal="85" workbookViewId="0">
      <selection activeCell="H22" sqref="H22"/>
    </sheetView>
  </sheetViews>
  <sheetFormatPr defaultColWidth="9.140625" defaultRowHeight="15"/>
  <cols>
    <col min="3" max="3" width="69.7109375" customWidth="1"/>
    <col min="4" max="4" width="1.85546875" customWidth="1"/>
    <col min="5" max="5" width="9.140625" hidden="1" customWidth="1"/>
    <col min="6" max="6" width="23" customWidth="1"/>
    <col min="7" max="7" width="24.5703125" style="101" customWidth="1"/>
    <col min="8" max="8" width="27.140625" customWidth="1"/>
  </cols>
  <sheetData>
    <row r="2" spans="1:10" ht="21">
      <c r="A2" s="396" t="s">
        <v>157</v>
      </c>
      <c r="B2" s="396"/>
      <c r="C2" s="396"/>
      <c r="D2" s="396"/>
      <c r="E2" s="396"/>
      <c r="F2" s="396"/>
      <c r="G2" s="396"/>
      <c r="H2" s="288"/>
      <c r="I2" s="19"/>
    </row>
    <row r="4" spans="1:10">
      <c r="A4" t="s">
        <v>158</v>
      </c>
      <c r="G4" s="227"/>
    </row>
    <row r="5" spans="1:10" ht="15.75" thickBot="1">
      <c r="A5" s="22"/>
      <c r="B5" s="22"/>
      <c r="C5" s="22"/>
      <c r="D5" s="22"/>
      <c r="E5" s="22"/>
      <c r="F5" s="21"/>
      <c r="H5" s="2"/>
      <c r="J5" s="100"/>
    </row>
    <row r="6" spans="1:10">
      <c r="A6" s="464" t="s">
        <v>159</v>
      </c>
      <c r="B6" s="465"/>
      <c r="C6" s="465"/>
      <c r="D6" s="465"/>
      <c r="E6" s="465"/>
      <c r="F6" s="249" t="s">
        <v>151</v>
      </c>
      <c r="H6" s="2"/>
    </row>
    <row r="7" spans="1:10">
      <c r="A7" s="454" t="s">
        <v>160</v>
      </c>
      <c r="B7" s="455"/>
      <c r="C7" s="455"/>
      <c r="D7" s="455"/>
      <c r="E7" s="466"/>
      <c r="F7" s="253">
        <v>1704.67</v>
      </c>
      <c r="G7" s="2"/>
      <c r="H7" s="2"/>
    </row>
    <row r="8" spans="1:10">
      <c r="A8" s="454" t="s">
        <v>161</v>
      </c>
      <c r="B8" s="455"/>
      <c r="C8" s="455"/>
      <c r="D8" s="455"/>
      <c r="E8" s="466"/>
      <c r="F8" s="253">
        <v>770.67</v>
      </c>
      <c r="G8" s="2"/>
      <c r="H8" s="2"/>
    </row>
    <row r="9" spans="1:10">
      <c r="A9" s="454" t="s">
        <v>162</v>
      </c>
      <c r="B9" s="455"/>
      <c r="C9" s="455"/>
      <c r="D9" s="455"/>
      <c r="E9" s="466"/>
      <c r="F9" s="253">
        <v>770.67</v>
      </c>
      <c r="G9" s="2"/>
      <c r="H9" s="2"/>
    </row>
    <row r="10" spans="1:10">
      <c r="A10" s="454" t="s">
        <v>163</v>
      </c>
      <c r="B10" s="455"/>
      <c r="C10" s="455"/>
      <c r="D10" s="455"/>
      <c r="E10" s="466"/>
      <c r="F10" s="253">
        <v>600.91</v>
      </c>
      <c r="G10" s="2"/>
      <c r="H10" s="2"/>
    </row>
    <row r="11" spans="1:10" ht="15.75" thickBot="1">
      <c r="A11" s="448" t="s">
        <v>164</v>
      </c>
      <c r="B11" s="449"/>
      <c r="C11" s="449"/>
      <c r="D11" s="449"/>
      <c r="E11" s="450"/>
      <c r="F11" s="254">
        <v>434.83</v>
      </c>
      <c r="G11" s="2"/>
      <c r="H11" s="2"/>
    </row>
    <row r="12" spans="1:10" ht="15.75" thickBot="1">
      <c r="A12" s="25"/>
      <c r="B12" s="36"/>
      <c r="C12" s="36"/>
      <c r="D12" s="36"/>
      <c r="E12" s="36"/>
      <c r="F12" s="35"/>
      <c r="G12" s="2"/>
      <c r="H12" s="2"/>
    </row>
    <row r="13" spans="1:10">
      <c r="A13" s="451" t="s">
        <v>165</v>
      </c>
      <c r="B13" s="452"/>
      <c r="C13" s="452"/>
      <c r="D13" s="452"/>
      <c r="E13" s="467"/>
      <c r="F13" s="250" t="s">
        <v>151</v>
      </c>
      <c r="G13" s="2"/>
      <c r="H13" s="2"/>
    </row>
    <row r="14" spans="1:10">
      <c r="A14" s="454" t="s">
        <v>166</v>
      </c>
      <c r="B14" s="455"/>
      <c r="C14" s="455"/>
      <c r="D14" s="455"/>
      <c r="E14" s="466"/>
      <c r="F14" s="253">
        <v>600.91</v>
      </c>
      <c r="G14" s="2"/>
      <c r="H14" s="2"/>
    </row>
    <row r="15" spans="1:10">
      <c r="A15" s="454" t="s">
        <v>167</v>
      </c>
      <c r="B15" s="455"/>
      <c r="C15" s="455"/>
      <c r="D15" s="455"/>
      <c r="E15" s="466"/>
      <c r="F15" s="253">
        <v>324.27999999999997</v>
      </c>
      <c r="G15" s="2"/>
      <c r="H15" s="2"/>
    </row>
    <row r="16" spans="1:10">
      <c r="A16" s="454" t="s">
        <v>168</v>
      </c>
      <c r="B16" s="455"/>
      <c r="C16" s="455"/>
      <c r="D16" s="455"/>
      <c r="E16" s="466"/>
      <c r="F16" s="253">
        <v>434.83</v>
      </c>
      <c r="G16" s="2"/>
      <c r="H16" s="2"/>
    </row>
    <row r="17" spans="1:8">
      <c r="A17" s="461" t="s">
        <v>169</v>
      </c>
      <c r="B17" s="462"/>
      <c r="C17" s="462"/>
      <c r="D17" s="463"/>
      <c r="E17" s="286"/>
      <c r="F17" s="287">
        <v>324.27999999999997</v>
      </c>
      <c r="G17" s="2"/>
      <c r="H17" s="2"/>
    </row>
    <row r="18" spans="1:8" ht="15.75" thickBot="1">
      <c r="A18" s="448" t="s">
        <v>170</v>
      </c>
      <c r="B18" s="449"/>
      <c r="C18" s="449"/>
      <c r="D18" s="449"/>
      <c r="E18" s="450"/>
      <c r="F18" s="254">
        <v>324.27999999999997</v>
      </c>
      <c r="G18" s="2"/>
      <c r="H18" s="2"/>
    </row>
    <row r="19" spans="1:8" ht="15.75" thickBot="1">
      <c r="A19" s="36"/>
      <c r="B19" s="36"/>
      <c r="C19" s="36"/>
      <c r="D19" s="36"/>
      <c r="E19" s="36"/>
      <c r="F19" s="35"/>
      <c r="G19" s="2"/>
      <c r="H19" s="2"/>
    </row>
    <row r="20" spans="1:8">
      <c r="A20" s="451" t="s">
        <v>171</v>
      </c>
      <c r="B20" s="452"/>
      <c r="C20" s="452"/>
      <c r="D20" s="452"/>
      <c r="E20" s="453"/>
      <c r="F20" s="251" t="s">
        <v>151</v>
      </c>
      <c r="G20" s="2"/>
      <c r="H20" s="2"/>
    </row>
    <row r="21" spans="1:8">
      <c r="A21" s="454" t="s">
        <v>172</v>
      </c>
      <c r="B21" s="455"/>
      <c r="C21" s="455"/>
      <c r="D21" s="455"/>
      <c r="E21" s="456"/>
      <c r="F21" s="253">
        <v>434.83</v>
      </c>
      <c r="G21" s="2"/>
      <c r="H21" s="2"/>
    </row>
    <row r="22" spans="1:8" ht="15.75" thickBot="1">
      <c r="A22" s="448" t="s">
        <v>173</v>
      </c>
      <c r="B22" s="449"/>
      <c r="C22" s="449"/>
      <c r="D22" s="449"/>
      <c r="E22" s="457"/>
      <c r="F22" s="254">
        <v>233.77</v>
      </c>
      <c r="G22" s="2"/>
      <c r="H22" s="2"/>
    </row>
    <row r="23" spans="1:8" ht="15.75" thickBot="1">
      <c r="A23" s="36"/>
      <c r="B23" s="36"/>
      <c r="C23" s="36"/>
      <c r="D23" s="36"/>
      <c r="E23" s="36"/>
      <c r="F23" s="35"/>
      <c r="G23" s="2"/>
      <c r="H23" s="2"/>
    </row>
    <row r="24" spans="1:8">
      <c r="A24" s="458" t="s">
        <v>174</v>
      </c>
      <c r="B24" s="459"/>
      <c r="C24" s="459"/>
      <c r="D24" s="459"/>
      <c r="E24" s="460"/>
      <c r="F24" s="252" t="s">
        <v>151</v>
      </c>
      <c r="G24" s="2"/>
      <c r="H24" s="2"/>
    </row>
    <row r="25" spans="1:8">
      <c r="A25" s="397" t="s">
        <v>175</v>
      </c>
      <c r="B25" s="398"/>
      <c r="C25" s="398"/>
      <c r="D25" s="398"/>
      <c r="E25" s="399"/>
      <c r="F25" s="253">
        <v>259.3</v>
      </c>
      <c r="G25" s="2"/>
      <c r="H25" s="2"/>
    </row>
    <row r="26" spans="1:8">
      <c r="A26" s="442" t="s">
        <v>176</v>
      </c>
      <c r="B26" s="443"/>
      <c r="C26" s="443"/>
      <c r="D26" s="443"/>
      <c r="E26" s="444"/>
      <c r="F26" s="253">
        <v>233.77</v>
      </c>
      <c r="G26" s="2"/>
      <c r="H26" s="2"/>
    </row>
    <row r="27" spans="1:8" ht="15.75" thickBot="1">
      <c r="A27" s="445" t="s">
        <v>177</v>
      </c>
      <c r="B27" s="446"/>
      <c r="C27" s="446"/>
      <c r="D27" s="446"/>
      <c r="E27" s="447"/>
      <c r="F27" s="254">
        <v>169.11</v>
      </c>
      <c r="G27" s="2"/>
      <c r="H27" s="2"/>
    </row>
    <row r="28" spans="1:8">
      <c r="F28" s="2"/>
      <c r="H28" s="2"/>
    </row>
    <row r="29" spans="1:8">
      <c r="H29" s="2"/>
    </row>
    <row r="153" spans="1:1">
      <c r="A153" t="e">
        <v>#REF!</v>
      </c>
    </row>
  </sheetData>
  <mergeCells count="20">
    <mergeCell ref="A17:D17"/>
    <mergeCell ref="A2:G2"/>
    <mergeCell ref="A6:E6"/>
    <mergeCell ref="A7:E7"/>
    <mergeCell ref="A8:E8"/>
    <mergeCell ref="A9:E9"/>
    <mergeCell ref="A10:E10"/>
    <mergeCell ref="A11:E11"/>
    <mergeCell ref="A13:E13"/>
    <mergeCell ref="A14:E14"/>
    <mergeCell ref="A15:E15"/>
    <mergeCell ref="A16:E16"/>
    <mergeCell ref="A26:E26"/>
    <mergeCell ref="A27:E27"/>
    <mergeCell ref="A18:E18"/>
    <mergeCell ref="A20:E20"/>
    <mergeCell ref="A21:E21"/>
    <mergeCell ref="A22:E22"/>
    <mergeCell ref="A24:E24"/>
    <mergeCell ref="A25:E25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3DABC-AA0C-42B9-9F75-47DB8A8110D7}">
  <sheetPr>
    <tabColor rgb="FF92D050"/>
    <pageSetUpPr fitToPage="1"/>
  </sheetPr>
  <dimension ref="A1:M115"/>
  <sheetViews>
    <sheetView showGridLines="0" zoomScale="85" zoomScaleNormal="85" workbookViewId="0">
      <selection activeCell="A62" sqref="A62:C62"/>
    </sheetView>
  </sheetViews>
  <sheetFormatPr defaultColWidth="9.140625" defaultRowHeight="15"/>
  <cols>
    <col min="3" max="3" width="41.7109375" customWidth="1"/>
    <col min="4" max="4" width="9.140625" customWidth="1"/>
    <col min="5" max="5" width="21.7109375" customWidth="1"/>
    <col min="6" max="6" width="25.5703125" customWidth="1"/>
    <col min="7" max="7" width="17" customWidth="1"/>
    <col min="8" max="8" width="14.7109375" style="2" customWidth="1"/>
    <col min="9" max="9" width="17" style="2" customWidth="1"/>
    <col min="10" max="10" width="14.42578125" customWidth="1"/>
    <col min="11" max="11" width="17.85546875" customWidth="1"/>
    <col min="12" max="12" width="39.28515625" bestFit="1" customWidth="1"/>
  </cols>
  <sheetData>
    <row r="1" spans="1:12">
      <c r="A1" s="16"/>
    </row>
    <row r="2" spans="1:12" ht="21">
      <c r="A2" s="396" t="s">
        <v>178</v>
      </c>
      <c r="B2" s="396"/>
      <c r="C2" s="396"/>
      <c r="D2" s="396"/>
      <c r="E2" s="396"/>
      <c r="F2" s="396"/>
      <c r="G2" s="396"/>
      <c r="H2" s="396"/>
      <c r="I2" s="396"/>
      <c r="J2" s="288"/>
    </row>
    <row r="4" spans="1:12" ht="21" customHeight="1">
      <c r="A4" s="400" t="s">
        <v>179</v>
      </c>
      <c r="B4" s="400"/>
      <c r="C4" s="400"/>
      <c r="D4" s="400"/>
      <c r="E4" s="400"/>
      <c r="F4" s="400"/>
      <c r="G4" s="400"/>
      <c r="H4" s="400"/>
      <c r="I4" s="400"/>
      <c r="J4" s="400"/>
    </row>
    <row r="5" spans="1:12" ht="15.75" customHeight="1" thickBot="1">
      <c r="A5" s="400"/>
      <c r="B5" s="400"/>
      <c r="C5" s="400"/>
      <c r="D5" s="400"/>
      <c r="E5" s="400"/>
      <c r="F5" s="400"/>
      <c r="G5" s="400"/>
      <c r="H5" s="400"/>
      <c r="I5" s="400"/>
      <c r="J5" s="400"/>
    </row>
    <row r="6" spans="1:12" ht="15" customHeight="1">
      <c r="A6" s="390" t="s">
        <v>125</v>
      </c>
      <c r="B6" s="369"/>
      <c r="C6" s="369"/>
      <c r="D6" s="366" t="s">
        <v>180</v>
      </c>
      <c r="E6" s="373"/>
      <c r="F6" s="360" t="s">
        <v>181</v>
      </c>
      <c r="G6" s="394" t="s">
        <v>182</v>
      </c>
      <c r="I6" s="199"/>
      <c r="J6" s="39"/>
      <c r="K6" s="39"/>
      <c r="L6" s="39"/>
    </row>
    <row r="7" spans="1:12">
      <c r="A7" s="392"/>
      <c r="B7" s="370"/>
      <c r="C7" s="370"/>
      <c r="D7" s="367"/>
      <c r="E7" s="374"/>
      <c r="F7" s="361"/>
      <c r="G7" s="395"/>
      <c r="I7" s="59"/>
      <c r="J7" s="39"/>
      <c r="K7" s="39"/>
      <c r="L7" s="39"/>
    </row>
    <row r="8" spans="1:12">
      <c r="A8" s="392"/>
      <c r="B8" s="370"/>
      <c r="C8" s="370"/>
      <c r="D8" s="367"/>
      <c r="E8" s="374"/>
      <c r="F8" s="361"/>
      <c r="G8" s="395"/>
      <c r="I8" s="59"/>
      <c r="J8" s="39"/>
      <c r="K8" s="39"/>
      <c r="L8" s="39"/>
    </row>
    <row r="9" spans="1:12">
      <c r="A9" s="354">
        <v>29</v>
      </c>
      <c r="B9" s="355"/>
      <c r="C9" s="355"/>
      <c r="D9" s="528" t="s">
        <v>183</v>
      </c>
      <c r="E9" s="478"/>
      <c r="F9" s="255">
        <v>177.81</v>
      </c>
      <c r="G9" s="256">
        <v>11.22</v>
      </c>
      <c r="J9" s="2"/>
      <c r="K9" s="207"/>
      <c r="L9" s="39"/>
    </row>
    <row r="10" spans="1:12">
      <c r="A10" s="354">
        <v>27</v>
      </c>
      <c r="B10" s="355"/>
      <c r="C10" s="355"/>
      <c r="D10" s="528" t="s">
        <v>184</v>
      </c>
      <c r="E10" s="478"/>
      <c r="F10" s="255">
        <v>144.02000000000001</v>
      </c>
      <c r="G10" s="256">
        <v>9.1300000000000008</v>
      </c>
      <c r="J10" s="2"/>
      <c r="K10" s="207"/>
      <c r="L10" s="39"/>
    </row>
    <row r="11" spans="1:12" ht="15.75" thickBot="1">
      <c r="A11" s="468">
        <v>26</v>
      </c>
      <c r="B11" s="469"/>
      <c r="C11" s="469"/>
      <c r="D11" s="529" t="s">
        <v>185</v>
      </c>
      <c r="E11" s="482"/>
      <c r="F11" s="257">
        <v>121.88</v>
      </c>
      <c r="G11" s="258">
        <v>7.67</v>
      </c>
      <c r="J11" s="2"/>
      <c r="K11" s="207"/>
      <c r="L11" s="39"/>
    </row>
    <row r="12" spans="1:12">
      <c r="A12" s="441"/>
      <c r="B12" s="441"/>
      <c r="C12" s="441"/>
      <c r="D12" s="527"/>
      <c r="E12" s="527"/>
      <c r="F12" s="514"/>
      <c r="G12" s="514"/>
      <c r="I12" s="514"/>
      <c r="J12" s="514"/>
    </row>
    <row r="13" spans="1:12">
      <c r="A13" s="441"/>
      <c r="B13" s="441"/>
      <c r="C13" s="441"/>
      <c r="D13" s="527"/>
      <c r="E13" s="527"/>
      <c r="F13" s="514"/>
      <c r="G13" s="514"/>
      <c r="I13" s="514"/>
      <c r="J13" s="514"/>
    </row>
    <row r="14" spans="1:12" ht="15" customHeight="1">
      <c r="A14" s="400" t="s">
        <v>186</v>
      </c>
      <c r="B14" s="400"/>
      <c r="C14" s="400"/>
      <c r="D14" s="400"/>
      <c r="E14" s="400"/>
      <c r="F14" s="400"/>
      <c r="G14" s="400"/>
      <c r="H14" s="400"/>
      <c r="I14" s="400"/>
      <c r="J14" s="17"/>
    </row>
    <row r="15" spans="1:12" ht="15.75" customHeight="1" thickBot="1">
      <c r="A15" s="400"/>
      <c r="B15" s="400"/>
      <c r="C15" s="400"/>
      <c r="D15" s="400"/>
      <c r="E15" s="400"/>
      <c r="F15" s="400"/>
      <c r="G15" s="400"/>
      <c r="H15" s="400"/>
      <c r="I15" s="400"/>
      <c r="J15" s="17"/>
    </row>
    <row r="16" spans="1:12" ht="15" customHeight="1">
      <c r="A16" s="390" t="s">
        <v>3</v>
      </c>
      <c r="B16" s="369"/>
      <c r="C16" s="391"/>
      <c r="D16" s="360" t="s">
        <v>151</v>
      </c>
      <c r="E16" s="373"/>
      <c r="I16" s="59"/>
      <c r="J16" s="39"/>
    </row>
    <row r="17" spans="1:10">
      <c r="A17" s="392"/>
      <c r="B17" s="370"/>
      <c r="C17" s="393"/>
      <c r="D17" s="361"/>
      <c r="E17" s="374"/>
      <c r="I17" s="59"/>
      <c r="J17" s="39"/>
    </row>
    <row r="18" spans="1:10">
      <c r="A18" s="392"/>
      <c r="B18" s="370"/>
      <c r="C18" s="393"/>
      <c r="D18" s="361"/>
      <c r="E18" s="374"/>
      <c r="I18" s="59"/>
      <c r="J18" s="39"/>
    </row>
    <row r="19" spans="1:10">
      <c r="A19" s="515" t="s">
        <v>187</v>
      </c>
      <c r="B19" s="516"/>
      <c r="C19" s="517"/>
      <c r="D19" s="525">
        <v>189.91</v>
      </c>
      <c r="E19" s="526"/>
      <c r="F19" s="2"/>
      <c r="I19" s="59"/>
      <c r="J19" s="39"/>
    </row>
    <row r="20" spans="1:10">
      <c r="A20" s="515" t="s">
        <v>188</v>
      </c>
      <c r="B20" s="516"/>
      <c r="C20" s="517"/>
      <c r="D20" s="518">
        <v>153.83000000000001</v>
      </c>
      <c r="E20" s="519"/>
      <c r="F20" s="2"/>
      <c r="I20" s="59"/>
      <c r="J20" s="39"/>
    </row>
    <row r="21" spans="1:10">
      <c r="A21" s="515" t="s">
        <v>189</v>
      </c>
      <c r="B21" s="516"/>
      <c r="C21" s="517"/>
      <c r="D21" s="518">
        <v>142.87</v>
      </c>
      <c r="E21" s="519"/>
      <c r="F21" s="2"/>
      <c r="G21" s="2"/>
      <c r="I21" s="59"/>
      <c r="J21" s="39"/>
    </row>
    <row r="22" spans="1:10">
      <c r="A22" s="515" t="s">
        <v>190</v>
      </c>
      <c r="B22" s="516"/>
      <c r="C22" s="517"/>
      <c r="D22" s="518">
        <v>131.87</v>
      </c>
      <c r="E22" s="519"/>
      <c r="F22" s="2"/>
      <c r="G22" s="2"/>
      <c r="I22" s="59"/>
      <c r="J22" s="39"/>
    </row>
    <row r="23" spans="1:10" ht="15.75" thickBot="1">
      <c r="A23" s="520" t="s">
        <v>191</v>
      </c>
      <c r="B23" s="521"/>
      <c r="C23" s="522"/>
      <c r="D23" s="523">
        <v>120.9</v>
      </c>
      <c r="E23" s="524"/>
      <c r="F23" s="2"/>
      <c r="I23" s="59"/>
      <c r="J23" s="39"/>
    </row>
    <row r="24" spans="1:10">
      <c r="G24" s="2"/>
    </row>
    <row r="26" spans="1:10" ht="21">
      <c r="A26" s="396" t="s">
        <v>192</v>
      </c>
      <c r="B26" s="396"/>
      <c r="C26" s="396"/>
      <c r="D26" s="396"/>
      <c r="E26" s="396"/>
      <c r="F26" s="396"/>
      <c r="G26" s="396"/>
      <c r="H26" s="396"/>
      <c r="I26" s="396"/>
      <c r="J26" s="19"/>
    </row>
    <row r="27" spans="1:10" ht="17.25" customHeight="1">
      <c r="A27" s="20"/>
      <c r="B27" s="20"/>
      <c r="C27" s="20"/>
      <c r="D27" s="20"/>
      <c r="E27" s="20"/>
      <c r="F27" s="20"/>
      <c r="G27" s="20"/>
      <c r="H27" s="211"/>
      <c r="I27" s="211"/>
    </row>
    <row r="28" spans="1:10" ht="10.5" customHeight="1"/>
    <row r="29" spans="1:10" ht="18.75">
      <c r="A29" s="17" t="s">
        <v>193</v>
      </c>
      <c r="B29" s="17"/>
      <c r="C29" s="17"/>
      <c r="D29" s="17"/>
      <c r="E29" s="17"/>
      <c r="F29" s="17"/>
      <c r="G29" s="17"/>
      <c r="H29" s="203"/>
      <c r="I29" s="203"/>
    </row>
    <row r="30" spans="1:10" ht="19.5" thickBot="1">
      <c r="A30" s="17"/>
      <c r="B30" s="17"/>
      <c r="C30" s="17"/>
      <c r="D30" s="17"/>
      <c r="E30" s="17"/>
      <c r="F30" s="17"/>
      <c r="G30" s="17"/>
      <c r="H30" s="203"/>
      <c r="I30" s="203"/>
    </row>
    <row r="31" spans="1:10" ht="15" customHeight="1">
      <c r="A31" s="390" t="s">
        <v>194</v>
      </c>
      <c r="B31" s="369"/>
      <c r="C31" s="394"/>
      <c r="D31" s="360" t="s">
        <v>3</v>
      </c>
      <c r="E31" s="363"/>
      <c r="F31" s="503" t="s">
        <v>195</v>
      </c>
    </row>
    <row r="32" spans="1:10">
      <c r="A32" s="392"/>
      <c r="B32" s="370"/>
      <c r="C32" s="395"/>
      <c r="D32" s="361"/>
      <c r="E32" s="364"/>
      <c r="F32" s="504"/>
      <c r="I32" s="199"/>
    </row>
    <row r="33" spans="1:8" ht="15.75" thickBot="1">
      <c r="A33" s="392"/>
      <c r="B33" s="370"/>
      <c r="C33" s="395"/>
      <c r="D33" s="427"/>
      <c r="E33" s="500"/>
      <c r="F33" s="505"/>
      <c r="G33" s="101"/>
      <c r="H33" s="259"/>
    </row>
    <row r="34" spans="1:8">
      <c r="A34" s="506" t="s">
        <v>196</v>
      </c>
      <c r="B34" s="507"/>
      <c r="C34" s="508"/>
      <c r="D34" s="501" t="s">
        <v>197</v>
      </c>
      <c r="E34" s="502"/>
      <c r="F34" s="260">
        <v>35.549999999999997</v>
      </c>
      <c r="G34" s="2"/>
    </row>
    <row r="35" spans="1:8">
      <c r="A35" s="509"/>
      <c r="B35" s="426"/>
      <c r="C35" s="510"/>
      <c r="D35" s="477" t="s">
        <v>198</v>
      </c>
      <c r="E35" s="478"/>
      <c r="F35" s="261">
        <v>28.79</v>
      </c>
      <c r="G35" s="2"/>
    </row>
    <row r="36" spans="1:8" ht="15.75" thickBot="1">
      <c r="A36" s="509"/>
      <c r="B36" s="426"/>
      <c r="C36" s="510"/>
      <c r="D36" s="481" t="s">
        <v>199</v>
      </c>
      <c r="E36" s="482"/>
      <c r="F36" s="262">
        <v>24.37</v>
      </c>
      <c r="G36" s="2"/>
    </row>
    <row r="37" spans="1:8">
      <c r="A37" s="509"/>
      <c r="B37" s="426"/>
      <c r="C37" s="510"/>
      <c r="D37" s="485" t="s">
        <v>200</v>
      </c>
      <c r="E37" s="486"/>
      <c r="F37" s="260">
        <v>37.6</v>
      </c>
      <c r="G37" s="2"/>
    </row>
    <row r="38" spans="1:8">
      <c r="A38" s="509"/>
      <c r="B38" s="426"/>
      <c r="C38" s="510"/>
      <c r="D38" s="487" t="s">
        <v>201</v>
      </c>
      <c r="E38" s="488"/>
      <c r="F38" s="261">
        <v>30.42</v>
      </c>
      <c r="G38" s="2"/>
    </row>
    <row r="39" spans="1:8">
      <c r="A39" s="509"/>
      <c r="B39" s="426"/>
      <c r="C39" s="510"/>
      <c r="D39" s="487" t="s">
        <v>202</v>
      </c>
      <c r="E39" s="488"/>
      <c r="F39" s="261">
        <v>28.6</v>
      </c>
      <c r="G39" s="2"/>
    </row>
    <row r="40" spans="1:8">
      <c r="A40" s="509"/>
      <c r="B40" s="426"/>
      <c r="C40" s="510"/>
      <c r="D40" s="487" t="s">
        <v>203</v>
      </c>
      <c r="E40" s="488"/>
      <c r="F40" s="261">
        <v>26.23</v>
      </c>
      <c r="G40" s="2"/>
    </row>
    <row r="41" spans="1:8" ht="15.75" thickBot="1">
      <c r="A41" s="511"/>
      <c r="B41" s="512"/>
      <c r="C41" s="513"/>
      <c r="D41" s="489" t="s">
        <v>204</v>
      </c>
      <c r="E41" s="490"/>
      <c r="F41" s="262">
        <v>24.22</v>
      </c>
      <c r="G41" s="2"/>
    </row>
    <row r="42" spans="1:8">
      <c r="A42" s="497"/>
      <c r="B42" s="498"/>
      <c r="C42" s="499"/>
      <c r="D42" s="485" t="s">
        <v>197</v>
      </c>
      <c r="E42" s="486"/>
      <c r="F42" s="260">
        <v>88.87</v>
      </c>
      <c r="G42" s="2"/>
    </row>
    <row r="43" spans="1:8">
      <c r="A43" s="476"/>
      <c r="B43" s="351"/>
      <c r="C43" s="491"/>
      <c r="D43" s="487" t="s">
        <v>198</v>
      </c>
      <c r="E43" s="488"/>
      <c r="F43" s="261">
        <v>71.98</v>
      </c>
      <c r="G43" s="2"/>
    </row>
    <row r="44" spans="1:8" ht="15.75" thickBot="1">
      <c r="A44" s="476"/>
      <c r="B44" s="351"/>
      <c r="C44" s="491"/>
      <c r="D44" s="489" t="s">
        <v>199</v>
      </c>
      <c r="E44" s="490"/>
      <c r="F44" s="262">
        <v>60.91</v>
      </c>
      <c r="G44" s="2"/>
    </row>
    <row r="45" spans="1:8">
      <c r="A45" s="476"/>
      <c r="B45" s="351"/>
      <c r="C45" s="491"/>
      <c r="D45" s="485" t="s">
        <v>200</v>
      </c>
      <c r="E45" s="486"/>
      <c r="F45" s="260">
        <v>93.67</v>
      </c>
      <c r="G45" s="2"/>
    </row>
    <row r="46" spans="1:8">
      <c r="A46" s="476" t="s">
        <v>205</v>
      </c>
      <c r="B46" s="351"/>
      <c r="C46" s="491"/>
      <c r="D46" s="487" t="s">
        <v>201</v>
      </c>
      <c r="E46" s="488"/>
      <c r="F46" s="261">
        <v>75.900000000000006</v>
      </c>
      <c r="G46" s="2"/>
    </row>
    <row r="47" spans="1:8">
      <c r="A47" s="476"/>
      <c r="B47" s="351"/>
      <c r="C47" s="491"/>
      <c r="D47" s="487" t="s">
        <v>202</v>
      </c>
      <c r="E47" s="488"/>
      <c r="F47" s="261">
        <v>73.09</v>
      </c>
      <c r="G47" s="2"/>
    </row>
    <row r="48" spans="1:8">
      <c r="A48" s="476"/>
      <c r="B48" s="351"/>
      <c r="C48" s="491"/>
      <c r="D48" s="487" t="s">
        <v>203</v>
      </c>
      <c r="E48" s="488"/>
      <c r="F48" s="261">
        <v>67</v>
      </c>
      <c r="G48" s="2"/>
    </row>
    <row r="49" spans="1:11" ht="15.75" thickBot="1">
      <c r="A49" s="479"/>
      <c r="B49" s="480"/>
      <c r="C49" s="492"/>
      <c r="D49" s="489" t="s">
        <v>204</v>
      </c>
      <c r="E49" s="490"/>
      <c r="F49" s="262">
        <v>61.92</v>
      </c>
      <c r="G49" s="2"/>
    </row>
    <row r="50" spans="1:11">
      <c r="A50" s="497"/>
      <c r="B50" s="498"/>
      <c r="C50" s="499"/>
      <c r="D50" s="485" t="s">
        <v>197</v>
      </c>
      <c r="E50" s="486"/>
      <c r="F50" s="260">
        <v>134.22</v>
      </c>
      <c r="G50" s="2"/>
    </row>
    <row r="51" spans="1:11">
      <c r="A51" s="476"/>
      <c r="B51" s="351"/>
      <c r="C51" s="491"/>
      <c r="D51" s="487" t="s">
        <v>198</v>
      </c>
      <c r="E51" s="488"/>
      <c r="F51" s="261">
        <v>108.74</v>
      </c>
      <c r="G51" s="2"/>
    </row>
    <row r="52" spans="1:11" ht="15.75" thickBot="1">
      <c r="A52" s="476"/>
      <c r="B52" s="351"/>
      <c r="C52" s="491"/>
      <c r="D52" s="489" t="s">
        <v>199</v>
      </c>
      <c r="E52" s="490"/>
      <c r="F52" s="262">
        <v>97.11</v>
      </c>
      <c r="G52" s="2"/>
    </row>
    <row r="53" spans="1:11">
      <c r="A53" s="476"/>
      <c r="B53" s="351"/>
      <c r="C53" s="491"/>
      <c r="D53" s="485" t="s">
        <v>200</v>
      </c>
      <c r="E53" s="486"/>
      <c r="F53" s="260">
        <v>140.54</v>
      </c>
      <c r="G53" s="2"/>
    </row>
    <row r="54" spans="1:11">
      <c r="A54" s="476" t="s">
        <v>206</v>
      </c>
      <c r="B54" s="351"/>
      <c r="C54" s="491"/>
      <c r="D54" s="487" t="s">
        <v>201</v>
      </c>
      <c r="E54" s="488"/>
      <c r="F54" s="261">
        <v>113.82</v>
      </c>
      <c r="G54" s="2"/>
    </row>
    <row r="55" spans="1:11">
      <c r="A55" s="476"/>
      <c r="B55" s="351"/>
      <c r="C55" s="491"/>
      <c r="D55" s="487" t="s">
        <v>202</v>
      </c>
      <c r="E55" s="488"/>
      <c r="F55" s="261">
        <v>109.6</v>
      </c>
      <c r="G55" s="2"/>
    </row>
    <row r="56" spans="1:11">
      <c r="A56" s="476"/>
      <c r="B56" s="351"/>
      <c r="C56" s="491"/>
      <c r="D56" s="487" t="s">
        <v>203</v>
      </c>
      <c r="E56" s="488"/>
      <c r="F56" s="261">
        <v>100.46</v>
      </c>
      <c r="G56" s="2"/>
    </row>
    <row r="57" spans="1:11" ht="15.75" thickBot="1">
      <c r="A57" s="479"/>
      <c r="B57" s="480"/>
      <c r="C57" s="492"/>
      <c r="D57" s="489" t="s">
        <v>204</v>
      </c>
      <c r="E57" s="490"/>
      <c r="F57" s="262">
        <v>92.85</v>
      </c>
      <c r="G57" s="2"/>
    </row>
    <row r="58" spans="1:11">
      <c r="A58" s="497"/>
      <c r="B58" s="498"/>
      <c r="C58" s="498"/>
      <c r="D58" s="501" t="s">
        <v>197</v>
      </c>
      <c r="E58" s="502"/>
      <c r="F58" s="260">
        <v>178.87</v>
      </c>
      <c r="G58" s="2"/>
    </row>
    <row r="59" spans="1:11">
      <c r="A59" s="476"/>
      <c r="B59" s="351"/>
      <c r="C59" s="351"/>
      <c r="D59" s="477" t="s">
        <v>198</v>
      </c>
      <c r="E59" s="478"/>
      <c r="F59" s="261">
        <v>144.91999999999999</v>
      </c>
      <c r="G59" s="2"/>
    </row>
    <row r="60" spans="1:11" ht="15.75" thickBot="1">
      <c r="A60" s="476"/>
      <c r="B60" s="351"/>
      <c r="C60" s="351"/>
      <c r="D60" s="481" t="s">
        <v>199</v>
      </c>
      <c r="E60" s="482"/>
      <c r="F60" s="262">
        <v>129.47</v>
      </c>
      <c r="G60" s="2"/>
    </row>
    <row r="61" spans="1:11">
      <c r="A61" s="476"/>
      <c r="B61" s="351"/>
      <c r="C61" s="491"/>
      <c r="D61" s="485" t="s">
        <v>200</v>
      </c>
      <c r="E61" s="486"/>
      <c r="F61" s="260">
        <v>189.91</v>
      </c>
      <c r="G61" s="2"/>
    </row>
    <row r="62" spans="1:11">
      <c r="A62" s="476" t="s">
        <v>207</v>
      </c>
      <c r="B62" s="351"/>
      <c r="C62" s="491"/>
      <c r="D62" s="487" t="s">
        <v>201</v>
      </c>
      <c r="E62" s="488"/>
      <c r="F62" s="261">
        <v>153.81</v>
      </c>
      <c r="G62" s="2"/>
    </row>
    <row r="63" spans="1:11">
      <c r="A63" s="476"/>
      <c r="B63" s="351"/>
      <c r="C63" s="491"/>
      <c r="D63" s="487" t="s">
        <v>202</v>
      </c>
      <c r="E63" s="488"/>
      <c r="F63" s="261">
        <v>142.84</v>
      </c>
      <c r="G63" s="2"/>
    </row>
    <row r="64" spans="1:11">
      <c r="A64" s="476"/>
      <c r="B64" s="351"/>
      <c r="C64" s="491"/>
      <c r="D64" s="487" t="s">
        <v>203</v>
      </c>
      <c r="E64" s="488"/>
      <c r="F64" s="261">
        <v>131.85</v>
      </c>
      <c r="G64" s="2"/>
      <c r="K64" s="107"/>
    </row>
    <row r="65" spans="1:13" ht="15.75" thickBot="1">
      <c r="A65" s="479"/>
      <c r="B65" s="480"/>
      <c r="C65" s="492"/>
      <c r="D65" s="489" t="s">
        <v>204</v>
      </c>
      <c r="E65" s="490"/>
      <c r="F65" s="262">
        <v>120.88</v>
      </c>
      <c r="G65" s="2"/>
    </row>
    <row r="66" spans="1:13">
      <c r="A66" s="35"/>
      <c r="B66" s="35"/>
      <c r="C66" s="35"/>
      <c r="D66" s="29"/>
      <c r="E66" s="29"/>
      <c r="F66" s="29"/>
      <c r="G66" s="2"/>
    </row>
    <row r="67" spans="1:13">
      <c r="A67" s="35"/>
      <c r="B67" s="35"/>
      <c r="C67" s="35"/>
      <c r="D67" s="29"/>
      <c r="E67" s="29"/>
      <c r="F67" s="29"/>
      <c r="G67" s="29"/>
      <c r="J67" s="2"/>
      <c r="K67" s="2"/>
    </row>
    <row r="68" spans="1:13" ht="18.75">
      <c r="A68" s="17" t="s">
        <v>208</v>
      </c>
      <c r="B68" s="26"/>
      <c r="C68" s="26"/>
      <c r="D68" s="26"/>
      <c r="E68" s="26"/>
      <c r="F68" s="26"/>
      <c r="G68" s="26"/>
    </row>
    <row r="69" spans="1:13" ht="19.5" thickBot="1">
      <c r="A69" s="26"/>
      <c r="B69" s="26"/>
      <c r="C69" s="26"/>
      <c r="D69" s="26"/>
      <c r="E69" s="26"/>
      <c r="F69" s="26"/>
      <c r="G69" s="26"/>
    </row>
    <row r="70" spans="1:13" ht="15" customHeight="1">
      <c r="A70" s="390" t="s">
        <v>194</v>
      </c>
      <c r="B70" s="369"/>
      <c r="C70" s="394"/>
      <c r="D70" s="360" t="s">
        <v>3</v>
      </c>
      <c r="E70" s="363"/>
      <c r="F70" s="503" t="s">
        <v>195</v>
      </c>
      <c r="G70" s="2"/>
    </row>
    <row r="71" spans="1:13">
      <c r="A71" s="392"/>
      <c r="B71" s="370"/>
      <c r="C71" s="395"/>
      <c r="D71" s="361"/>
      <c r="E71" s="364"/>
      <c r="F71" s="504"/>
      <c r="G71" s="2"/>
    </row>
    <row r="72" spans="1:13" ht="15.75" thickBot="1">
      <c r="A72" s="392"/>
      <c r="B72" s="370"/>
      <c r="C72" s="395"/>
      <c r="D72" s="427"/>
      <c r="E72" s="500"/>
      <c r="F72" s="505"/>
      <c r="G72" s="101"/>
    </row>
    <row r="73" spans="1:13">
      <c r="A73" s="506" t="s">
        <v>196</v>
      </c>
      <c r="B73" s="507"/>
      <c r="C73" s="508"/>
      <c r="D73" s="501" t="s">
        <v>197</v>
      </c>
      <c r="E73" s="502"/>
      <c r="F73" s="263">
        <v>88.87</v>
      </c>
      <c r="G73" s="2"/>
      <c r="H73" s="116"/>
    </row>
    <row r="74" spans="1:13">
      <c r="A74" s="509"/>
      <c r="B74" s="426"/>
      <c r="C74" s="510"/>
      <c r="D74" s="477" t="s">
        <v>198</v>
      </c>
      <c r="E74" s="478"/>
      <c r="F74" s="264">
        <v>71.98</v>
      </c>
      <c r="G74" s="2"/>
      <c r="H74" s="116"/>
    </row>
    <row r="75" spans="1:13" ht="15.75" thickBot="1">
      <c r="A75" s="509"/>
      <c r="B75" s="426"/>
      <c r="C75" s="510"/>
      <c r="D75" s="481" t="s">
        <v>199</v>
      </c>
      <c r="E75" s="482"/>
      <c r="F75" s="265">
        <v>60.91</v>
      </c>
      <c r="G75" s="2"/>
      <c r="H75" s="116"/>
    </row>
    <row r="76" spans="1:13">
      <c r="A76" s="509"/>
      <c r="B76" s="426"/>
      <c r="C76" s="510"/>
      <c r="D76" s="501" t="s">
        <v>200</v>
      </c>
      <c r="E76" s="502"/>
      <c r="F76" s="263">
        <v>93.67</v>
      </c>
      <c r="G76" s="2"/>
      <c r="H76" s="116"/>
      <c r="J76" s="514"/>
      <c r="K76" s="514"/>
      <c r="L76" s="305"/>
      <c r="M76" s="2"/>
    </row>
    <row r="77" spans="1:13">
      <c r="A77" s="509"/>
      <c r="B77" s="426"/>
      <c r="C77" s="510"/>
      <c r="D77" s="477" t="s">
        <v>201</v>
      </c>
      <c r="E77" s="478"/>
      <c r="F77" s="264">
        <v>75.900000000000006</v>
      </c>
      <c r="G77" s="2"/>
      <c r="H77" s="116"/>
      <c r="J77" s="514"/>
      <c r="K77" s="514"/>
      <c r="L77" s="305"/>
      <c r="M77" s="2"/>
    </row>
    <row r="78" spans="1:13">
      <c r="A78" s="509"/>
      <c r="B78" s="426"/>
      <c r="C78" s="510"/>
      <c r="D78" s="477" t="s">
        <v>202</v>
      </c>
      <c r="E78" s="478"/>
      <c r="F78" s="264">
        <v>73.09</v>
      </c>
      <c r="G78" s="2"/>
      <c r="H78" s="116"/>
      <c r="J78" s="514"/>
      <c r="K78" s="514"/>
      <c r="L78" s="305"/>
      <c r="M78" s="2"/>
    </row>
    <row r="79" spans="1:13">
      <c r="A79" s="509"/>
      <c r="B79" s="426"/>
      <c r="C79" s="510"/>
      <c r="D79" s="477" t="s">
        <v>203</v>
      </c>
      <c r="E79" s="478"/>
      <c r="F79" s="264">
        <v>67</v>
      </c>
      <c r="G79" s="2"/>
      <c r="H79" s="116"/>
      <c r="J79" s="514"/>
      <c r="K79" s="514"/>
      <c r="L79" s="305"/>
      <c r="M79" s="2"/>
    </row>
    <row r="80" spans="1:13" ht="15.75" thickBot="1">
      <c r="A80" s="511"/>
      <c r="B80" s="512"/>
      <c r="C80" s="513"/>
      <c r="D80" s="481" t="s">
        <v>204</v>
      </c>
      <c r="E80" s="482"/>
      <c r="F80" s="265">
        <v>61.92</v>
      </c>
      <c r="G80" s="2"/>
      <c r="H80" s="116"/>
      <c r="J80" s="514"/>
      <c r="K80" s="514"/>
      <c r="L80" s="305"/>
      <c r="M80" s="2"/>
    </row>
    <row r="81" spans="1:13">
      <c r="A81" s="476"/>
      <c r="B81" s="351"/>
      <c r="C81" s="491"/>
      <c r="D81" s="485" t="s">
        <v>197</v>
      </c>
      <c r="E81" s="486"/>
      <c r="F81" s="263">
        <v>88.87</v>
      </c>
      <c r="G81" s="2"/>
      <c r="H81" s="116"/>
      <c r="J81" s="514"/>
      <c r="K81" s="514"/>
      <c r="L81" s="305"/>
      <c r="M81" s="2"/>
    </row>
    <row r="82" spans="1:13">
      <c r="A82" s="476"/>
      <c r="B82" s="351"/>
      <c r="C82" s="491"/>
      <c r="D82" s="487" t="s">
        <v>198</v>
      </c>
      <c r="E82" s="488"/>
      <c r="F82" s="264">
        <v>71.98</v>
      </c>
      <c r="G82" s="2"/>
      <c r="H82" s="116"/>
      <c r="J82" s="514"/>
      <c r="K82" s="514"/>
      <c r="L82" s="305"/>
      <c r="M82" s="2"/>
    </row>
    <row r="83" spans="1:13" ht="15.75" thickBot="1">
      <c r="A83" s="476"/>
      <c r="B83" s="351"/>
      <c r="C83" s="491"/>
      <c r="D83" s="489" t="s">
        <v>199</v>
      </c>
      <c r="E83" s="490"/>
      <c r="F83" s="265">
        <v>60.91</v>
      </c>
      <c r="G83" s="2"/>
      <c r="H83" s="116"/>
      <c r="J83" s="514"/>
      <c r="K83" s="514"/>
      <c r="L83" s="305"/>
      <c r="M83" s="2"/>
    </row>
    <row r="84" spans="1:13">
      <c r="A84" s="476"/>
      <c r="B84" s="351"/>
      <c r="C84" s="491"/>
      <c r="D84" s="495" t="s">
        <v>200</v>
      </c>
      <c r="E84" s="496"/>
      <c r="F84" s="266">
        <v>93.67</v>
      </c>
      <c r="G84" s="2"/>
      <c r="H84" s="116"/>
      <c r="J84" s="514"/>
      <c r="K84" s="514"/>
      <c r="L84" s="305"/>
      <c r="M84" s="2"/>
    </row>
    <row r="85" spans="1:13">
      <c r="A85" s="476" t="s">
        <v>205</v>
      </c>
      <c r="B85" s="351"/>
      <c r="C85" s="491"/>
      <c r="D85" s="487" t="s">
        <v>201</v>
      </c>
      <c r="E85" s="488"/>
      <c r="F85" s="264">
        <v>75.900000000000006</v>
      </c>
      <c r="G85" s="2"/>
      <c r="H85" s="116"/>
      <c r="J85" s="514"/>
      <c r="K85" s="514"/>
      <c r="L85" s="305"/>
      <c r="M85" s="2"/>
    </row>
    <row r="86" spans="1:13">
      <c r="A86" s="476"/>
      <c r="B86" s="351"/>
      <c r="C86" s="491"/>
      <c r="D86" s="487" t="s">
        <v>202</v>
      </c>
      <c r="E86" s="488"/>
      <c r="F86" s="264">
        <v>73.09</v>
      </c>
      <c r="G86" s="2"/>
      <c r="H86" s="116"/>
      <c r="J86" s="514"/>
      <c r="K86" s="514"/>
      <c r="L86" s="305"/>
      <c r="M86" s="2"/>
    </row>
    <row r="87" spans="1:13">
      <c r="A87" s="476"/>
      <c r="B87" s="351"/>
      <c r="C87" s="491"/>
      <c r="D87" s="487" t="s">
        <v>203</v>
      </c>
      <c r="E87" s="488"/>
      <c r="F87" s="264">
        <v>67</v>
      </c>
      <c r="G87" s="2"/>
      <c r="H87" s="116"/>
      <c r="J87" s="514"/>
      <c r="K87" s="514"/>
      <c r="L87" s="305"/>
      <c r="M87" s="2"/>
    </row>
    <row r="88" spans="1:13" ht="15.75" thickBot="1">
      <c r="A88" s="479"/>
      <c r="B88" s="480"/>
      <c r="C88" s="492"/>
      <c r="D88" s="493" t="s">
        <v>204</v>
      </c>
      <c r="E88" s="494"/>
      <c r="F88" s="267">
        <v>61.92</v>
      </c>
      <c r="G88" s="2"/>
      <c r="H88" s="116"/>
      <c r="J88" s="514"/>
      <c r="K88" s="514"/>
      <c r="L88" s="305"/>
      <c r="M88" s="2"/>
    </row>
    <row r="89" spans="1:13">
      <c r="A89" s="497"/>
      <c r="B89" s="498"/>
      <c r="C89" s="499"/>
      <c r="D89" s="485" t="s">
        <v>197</v>
      </c>
      <c r="E89" s="486"/>
      <c r="F89" s="263">
        <v>134.22</v>
      </c>
      <c r="G89" s="2"/>
      <c r="H89" s="116"/>
      <c r="J89" s="514"/>
      <c r="K89" s="514"/>
      <c r="L89" s="305"/>
      <c r="M89" s="2"/>
    </row>
    <row r="90" spans="1:13">
      <c r="A90" s="476"/>
      <c r="B90" s="351"/>
      <c r="C90" s="491"/>
      <c r="D90" s="487" t="s">
        <v>198</v>
      </c>
      <c r="E90" s="488"/>
      <c r="F90" s="264">
        <v>108.74</v>
      </c>
      <c r="G90" s="2"/>
      <c r="H90" s="116"/>
      <c r="J90" s="514"/>
      <c r="K90" s="514"/>
      <c r="L90" s="305"/>
      <c r="M90" s="2"/>
    </row>
    <row r="91" spans="1:13" ht="15.75" thickBot="1">
      <c r="A91" s="476"/>
      <c r="B91" s="351"/>
      <c r="C91" s="491"/>
      <c r="D91" s="489" t="s">
        <v>199</v>
      </c>
      <c r="E91" s="490"/>
      <c r="F91" s="265">
        <v>97.11</v>
      </c>
      <c r="G91" s="2"/>
      <c r="H91" s="116"/>
      <c r="J91" s="514"/>
      <c r="K91" s="514"/>
      <c r="L91" s="305"/>
      <c r="M91" s="2"/>
    </row>
    <row r="92" spans="1:13">
      <c r="A92" s="476"/>
      <c r="B92" s="351"/>
      <c r="C92" s="491"/>
      <c r="D92" s="495" t="s">
        <v>200</v>
      </c>
      <c r="E92" s="496"/>
      <c r="F92" s="266">
        <v>140.54</v>
      </c>
      <c r="G92" s="2"/>
      <c r="H92" s="116"/>
      <c r="J92" s="514"/>
      <c r="K92" s="514"/>
      <c r="L92" s="305"/>
      <c r="M92" s="2"/>
    </row>
    <row r="93" spans="1:13">
      <c r="A93" s="476" t="s">
        <v>206</v>
      </c>
      <c r="B93" s="351"/>
      <c r="C93" s="491"/>
      <c r="D93" s="487" t="s">
        <v>201</v>
      </c>
      <c r="E93" s="488"/>
      <c r="F93" s="264">
        <v>113.82</v>
      </c>
      <c r="G93" s="2"/>
      <c r="H93" s="116"/>
      <c r="J93" s="514"/>
      <c r="K93" s="514"/>
      <c r="L93" s="305"/>
      <c r="M93" s="2"/>
    </row>
    <row r="94" spans="1:13">
      <c r="A94" s="476"/>
      <c r="B94" s="351"/>
      <c r="C94" s="491"/>
      <c r="D94" s="487" t="s">
        <v>202</v>
      </c>
      <c r="E94" s="488"/>
      <c r="F94" s="264">
        <v>109.6</v>
      </c>
      <c r="G94" s="2"/>
      <c r="H94" s="116"/>
      <c r="J94" s="514"/>
      <c r="K94" s="514"/>
      <c r="L94" s="305"/>
      <c r="M94" s="2"/>
    </row>
    <row r="95" spans="1:13">
      <c r="A95" s="476"/>
      <c r="B95" s="351"/>
      <c r="C95" s="491"/>
      <c r="D95" s="487" t="s">
        <v>203</v>
      </c>
      <c r="E95" s="488"/>
      <c r="F95" s="264">
        <v>100.46</v>
      </c>
      <c r="G95" s="2"/>
      <c r="H95" s="116"/>
      <c r="J95" s="514"/>
      <c r="K95" s="514"/>
      <c r="L95" s="305"/>
      <c r="M95" s="2"/>
    </row>
    <row r="96" spans="1:13" ht="15.75" thickBot="1">
      <c r="A96" s="479"/>
      <c r="B96" s="480"/>
      <c r="C96" s="492"/>
      <c r="D96" s="493" t="s">
        <v>204</v>
      </c>
      <c r="E96" s="494"/>
      <c r="F96" s="267">
        <v>92.85</v>
      </c>
      <c r="G96" s="2"/>
      <c r="H96" s="116"/>
      <c r="J96" s="514"/>
      <c r="K96" s="514"/>
      <c r="L96" s="305"/>
      <c r="M96" s="2"/>
    </row>
    <row r="97" spans="1:10">
      <c r="A97" s="476"/>
      <c r="B97" s="351"/>
      <c r="C97" s="351"/>
      <c r="D97" s="485" t="s">
        <v>197</v>
      </c>
      <c r="E97" s="486"/>
      <c r="F97" s="263">
        <v>178.87</v>
      </c>
      <c r="G97" s="2"/>
      <c r="H97" s="116"/>
      <c r="J97" s="2"/>
    </row>
    <row r="98" spans="1:10">
      <c r="A98" s="476"/>
      <c r="B98" s="351"/>
      <c r="C98" s="351"/>
      <c r="D98" s="487" t="s">
        <v>198</v>
      </c>
      <c r="E98" s="488"/>
      <c r="F98" s="264">
        <v>144.91999999999999</v>
      </c>
      <c r="G98" s="2"/>
      <c r="H98" s="116"/>
    </row>
    <row r="99" spans="1:10" ht="15.75" thickBot="1">
      <c r="A99" s="476"/>
      <c r="B99" s="351"/>
      <c r="C99" s="351"/>
      <c r="D99" s="489" t="s">
        <v>199</v>
      </c>
      <c r="E99" s="490"/>
      <c r="F99" s="265">
        <v>129.47</v>
      </c>
      <c r="G99" s="2"/>
      <c r="H99" s="116"/>
    </row>
    <row r="100" spans="1:10">
      <c r="A100" s="476"/>
      <c r="B100" s="351"/>
      <c r="C100" s="351"/>
      <c r="D100" s="483" t="s">
        <v>200</v>
      </c>
      <c r="E100" s="484"/>
      <c r="F100" s="266">
        <v>189.91</v>
      </c>
      <c r="G100" s="2"/>
      <c r="H100" s="116"/>
    </row>
    <row r="101" spans="1:10">
      <c r="A101" s="476" t="s">
        <v>207</v>
      </c>
      <c r="B101" s="351"/>
      <c r="C101" s="351"/>
      <c r="D101" s="477" t="s">
        <v>201</v>
      </c>
      <c r="E101" s="478"/>
      <c r="F101" s="264">
        <v>153.81</v>
      </c>
      <c r="G101" s="2"/>
      <c r="H101" s="116"/>
    </row>
    <row r="102" spans="1:10">
      <c r="A102" s="476"/>
      <c r="B102" s="351"/>
      <c r="C102" s="351"/>
      <c r="D102" s="477" t="s">
        <v>202</v>
      </c>
      <c r="E102" s="478"/>
      <c r="F102" s="264">
        <v>142.84</v>
      </c>
      <c r="G102" s="2"/>
      <c r="H102" s="116"/>
    </row>
    <row r="103" spans="1:10">
      <c r="A103" s="476"/>
      <c r="B103" s="351"/>
      <c r="C103" s="351"/>
      <c r="D103" s="477" t="s">
        <v>203</v>
      </c>
      <c r="E103" s="478"/>
      <c r="F103" s="264">
        <v>131.85</v>
      </c>
      <c r="G103" s="2"/>
      <c r="H103" s="116"/>
    </row>
    <row r="104" spans="1:10" ht="15.75" thickBot="1">
      <c r="A104" s="479"/>
      <c r="B104" s="480"/>
      <c r="C104" s="480"/>
      <c r="D104" s="481" t="s">
        <v>204</v>
      </c>
      <c r="E104" s="482"/>
      <c r="F104" s="265">
        <v>120.88</v>
      </c>
      <c r="G104" s="2"/>
      <c r="H104" s="116"/>
    </row>
    <row r="105" spans="1:10">
      <c r="D105" s="12"/>
      <c r="E105" s="12"/>
      <c r="F105" s="2"/>
      <c r="G105" s="2"/>
      <c r="J105" s="2"/>
    </row>
    <row r="106" spans="1:10">
      <c r="D106" s="12"/>
      <c r="E106" s="12"/>
      <c r="J106" s="2"/>
    </row>
    <row r="107" spans="1:10" ht="18.75">
      <c r="A107" s="17" t="s">
        <v>209</v>
      </c>
      <c r="B107" s="26"/>
      <c r="C107" s="26"/>
      <c r="D107" s="26"/>
      <c r="E107" s="26"/>
      <c r="F107" s="26"/>
      <c r="G107" s="26"/>
      <c r="H107" s="212"/>
    </row>
    <row r="108" spans="1:10" ht="15.75" thickBot="1">
      <c r="D108" s="12"/>
      <c r="E108" s="12"/>
    </row>
    <row r="109" spans="1:10" ht="15" customHeight="1">
      <c r="A109" s="390" t="s">
        <v>210</v>
      </c>
      <c r="B109" s="369"/>
      <c r="C109" s="369"/>
      <c r="D109" s="369"/>
      <c r="E109" s="369"/>
      <c r="F109" s="366" t="s">
        <v>211</v>
      </c>
      <c r="G109" s="373"/>
      <c r="H109" s="472" t="s">
        <v>195</v>
      </c>
    </row>
    <row r="110" spans="1:10">
      <c r="A110" s="392"/>
      <c r="B110" s="370"/>
      <c r="C110" s="370"/>
      <c r="D110" s="370"/>
      <c r="E110" s="370"/>
      <c r="F110" s="367"/>
      <c r="G110" s="374"/>
      <c r="H110" s="473"/>
    </row>
    <row r="111" spans="1:10">
      <c r="A111" s="392"/>
      <c r="B111" s="370"/>
      <c r="C111" s="370"/>
      <c r="D111" s="370"/>
      <c r="E111" s="370"/>
      <c r="F111" s="367"/>
      <c r="G111" s="374"/>
      <c r="H111" s="473"/>
    </row>
    <row r="112" spans="1:10">
      <c r="A112" s="354" t="s">
        <v>212</v>
      </c>
      <c r="B112" s="355"/>
      <c r="C112" s="355"/>
      <c r="D112" s="355"/>
      <c r="E112" s="355"/>
      <c r="F112" s="474">
        <v>30</v>
      </c>
      <c r="G112" s="475"/>
      <c r="H112" s="266">
        <v>100.83</v>
      </c>
      <c r="J112" s="2"/>
    </row>
    <row r="113" spans="1:12">
      <c r="A113" s="354" t="s">
        <v>213</v>
      </c>
      <c r="B113" s="355"/>
      <c r="C113" s="355"/>
      <c r="D113" s="355"/>
      <c r="E113" s="355"/>
      <c r="F113" s="474" t="s">
        <v>214</v>
      </c>
      <c r="G113" s="475"/>
      <c r="H113" s="264">
        <v>151.25</v>
      </c>
      <c r="J113" s="2"/>
    </row>
    <row r="114" spans="1:12">
      <c r="A114" s="354" t="s">
        <v>215</v>
      </c>
      <c r="B114" s="355"/>
      <c r="C114" s="355"/>
      <c r="D114" s="355"/>
      <c r="E114" s="355"/>
      <c r="F114" s="474" t="s">
        <v>216</v>
      </c>
      <c r="G114" s="475"/>
      <c r="H114" s="264">
        <v>201.67</v>
      </c>
      <c r="J114" s="2"/>
      <c r="K114" s="2"/>
      <c r="L114" s="18"/>
    </row>
    <row r="115" spans="1:12" ht="15.75" thickBot="1">
      <c r="A115" s="468" t="s">
        <v>217</v>
      </c>
      <c r="B115" s="469"/>
      <c r="C115" s="469"/>
      <c r="D115" s="469"/>
      <c r="E115" s="469"/>
      <c r="F115" s="470" t="s">
        <v>218</v>
      </c>
      <c r="G115" s="471"/>
      <c r="H115" s="265">
        <v>252.08</v>
      </c>
      <c r="J115" s="2"/>
      <c r="L115" s="57"/>
    </row>
  </sheetData>
  <mergeCells count="186">
    <mergeCell ref="J90:K90"/>
    <mergeCell ref="J91:K91"/>
    <mergeCell ref="J92:K92"/>
    <mergeCell ref="J93:K93"/>
    <mergeCell ref="J94:K94"/>
    <mergeCell ref="J95:K95"/>
    <mergeCell ref="J96:K96"/>
    <mergeCell ref="J81:K81"/>
    <mergeCell ref="J82:K82"/>
    <mergeCell ref="J83:K83"/>
    <mergeCell ref="J84:K84"/>
    <mergeCell ref="J85:K85"/>
    <mergeCell ref="J86:K86"/>
    <mergeCell ref="J87:K87"/>
    <mergeCell ref="J88:K88"/>
    <mergeCell ref="J89:K89"/>
    <mergeCell ref="A2:I2"/>
    <mergeCell ref="A4:J5"/>
    <mergeCell ref="A6:C8"/>
    <mergeCell ref="D6:E8"/>
    <mergeCell ref="F6:F8"/>
    <mergeCell ref="G6:G8"/>
    <mergeCell ref="A12:C12"/>
    <mergeCell ref="D12:E12"/>
    <mergeCell ref="F12:G12"/>
    <mergeCell ref="I12:J12"/>
    <mergeCell ref="A13:C13"/>
    <mergeCell ref="D13:E13"/>
    <mergeCell ref="F13:G13"/>
    <mergeCell ref="I13:J13"/>
    <mergeCell ref="A9:C9"/>
    <mergeCell ref="D9:E9"/>
    <mergeCell ref="A10:C10"/>
    <mergeCell ref="D10:E10"/>
    <mergeCell ref="A11:C11"/>
    <mergeCell ref="D11:E11"/>
    <mergeCell ref="A21:C21"/>
    <mergeCell ref="D21:E21"/>
    <mergeCell ref="A22:C22"/>
    <mergeCell ref="D22:E22"/>
    <mergeCell ref="A23:C23"/>
    <mergeCell ref="D23:E23"/>
    <mergeCell ref="A14:I15"/>
    <mergeCell ref="A16:C18"/>
    <mergeCell ref="D16:E18"/>
    <mergeCell ref="A19:C19"/>
    <mergeCell ref="D19:E19"/>
    <mergeCell ref="A20:C20"/>
    <mergeCell ref="D20:E20"/>
    <mergeCell ref="D39:E39"/>
    <mergeCell ref="D40:E40"/>
    <mergeCell ref="D41:E41"/>
    <mergeCell ref="A42:C42"/>
    <mergeCell ref="D42:E42"/>
    <mergeCell ref="A43:C43"/>
    <mergeCell ref="D43:E43"/>
    <mergeCell ref="A26:I26"/>
    <mergeCell ref="A31:C33"/>
    <mergeCell ref="D31:E33"/>
    <mergeCell ref="F31:F33"/>
    <mergeCell ref="A34:C41"/>
    <mergeCell ref="D34:E34"/>
    <mergeCell ref="D35:E35"/>
    <mergeCell ref="D36:E36"/>
    <mergeCell ref="D37:E37"/>
    <mergeCell ref="D38:E38"/>
    <mergeCell ref="J76:K76"/>
    <mergeCell ref="J77:K77"/>
    <mergeCell ref="J78:K78"/>
    <mergeCell ref="J79:K79"/>
    <mergeCell ref="J80:K80"/>
    <mergeCell ref="A47:C47"/>
    <mergeCell ref="D47:E47"/>
    <mergeCell ref="A48:C48"/>
    <mergeCell ref="D48:E48"/>
    <mergeCell ref="A49:C49"/>
    <mergeCell ref="D49:E49"/>
    <mergeCell ref="A55:C55"/>
    <mergeCell ref="D55:E55"/>
    <mergeCell ref="A59:C59"/>
    <mergeCell ref="D59:E59"/>
    <mergeCell ref="A60:C60"/>
    <mergeCell ref="D60:E60"/>
    <mergeCell ref="A61:C61"/>
    <mergeCell ref="D61:E61"/>
    <mergeCell ref="A56:C56"/>
    <mergeCell ref="D56:E56"/>
    <mergeCell ref="A57:C57"/>
    <mergeCell ref="D57:E57"/>
    <mergeCell ref="A58:C58"/>
    <mergeCell ref="A44:C44"/>
    <mergeCell ref="D44:E44"/>
    <mergeCell ref="A45:C45"/>
    <mergeCell ref="D45:E45"/>
    <mergeCell ref="A46:C46"/>
    <mergeCell ref="D46:E46"/>
    <mergeCell ref="A53:C53"/>
    <mergeCell ref="D53:E53"/>
    <mergeCell ref="A54:C54"/>
    <mergeCell ref="D54:E54"/>
    <mergeCell ref="A50:C50"/>
    <mergeCell ref="D50:E50"/>
    <mergeCell ref="A51:C51"/>
    <mergeCell ref="D51:E51"/>
    <mergeCell ref="A52:C52"/>
    <mergeCell ref="D52:E52"/>
    <mergeCell ref="D58:E58"/>
    <mergeCell ref="F70:F72"/>
    <mergeCell ref="A73:C80"/>
    <mergeCell ref="D73:E73"/>
    <mergeCell ref="D74:E74"/>
    <mergeCell ref="D75:E75"/>
    <mergeCell ref="D76:E76"/>
    <mergeCell ref="A62:C62"/>
    <mergeCell ref="D62:E62"/>
    <mergeCell ref="A63:C63"/>
    <mergeCell ref="D63:E63"/>
    <mergeCell ref="A64:C64"/>
    <mergeCell ref="D64:E64"/>
    <mergeCell ref="D77:E77"/>
    <mergeCell ref="D78:E78"/>
    <mergeCell ref="D79:E79"/>
    <mergeCell ref="D80:E80"/>
    <mergeCell ref="A81:C81"/>
    <mergeCell ref="D81:E81"/>
    <mergeCell ref="A65:C65"/>
    <mergeCell ref="D65:E65"/>
    <mergeCell ref="A70:C72"/>
    <mergeCell ref="D70:E72"/>
    <mergeCell ref="A85:C85"/>
    <mergeCell ref="D85:E85"/>
    <mergeCell ref="A86:C86"/>
    <mergeCell ref="D86:E86"/>
    <mergeCell ref="A87:C87"/>
    <mergeCell ref="D87:E87"/>
    <mergeCell ref="A82:C82"/>
    <mergeCell ref="D82:E82"/>
    <mergeCell ref="A83:C83"/>
    <mergeCell ref="D83:E83"/>
    <mergeCell ref="A84:C84"/>
    <mergeCell ref="D84:E84"/>
    <mergeCell ref="A91:C91"/>
    <mergeCell ref="D91:E91"/>
    <mergeCell ref="A92:C92"/>
    <mergeCell ref="D92:E92"/>
    <mergeCell ref="A93:C93"/>
    <mergeCell ref="D93:E93"/>
    <mergeCell ref="A88:C88"/>
    <mergeCell ref="D88:E88"/>
    <mergeCell ref="A89:C89"/>
    <mergeCell ref="D89:E89"/>
    <mergeCell ref="A90:C90"/>
    <mergeCell ref="D90:E90"/>
    <mergeCell ref="A97:C97"/>
    <mergeCell ref="D97:E97"/>
    <mergeCell ref="A98:C98"/>
    <mergeCell ref="D98:E98"/>
    <mergeCell ref="A99:C99"/>
    <mergeCell ref="D99:E99"/>
    <mergeCell ref="A94:C94"/>
    <mergeCell ref="D94:E94"/>
    <mergeCell ref="A95:C95"/>
    <mergeCell ref="D95:E95"/>
    <mergeCell ref="A96:C96"/>
    <mergeCell ref="D96:E96"/>
    <mergeCell ref="A103:C103"/>
    <mergeCell ref="D103:E103"/>
    <mergeCell ref="A104:C104"/>
    <mergeCell ref="D104:E104"/>
    <mergeCell ref="A109:E111"/>
    <mergeCell ref="F109:G111"/>
    <mergeCell ref="A100:C100"/>
    <mergeCell ref="D100:E100"/>
    <mergeCell ref="A101:C101"/>
    <mergeCell ref="D101:E101"/>
    <mergeCell ref="A102:C102"/>
    <mergeCell ref="D102:E102"/>
    <mergeCell ref="A115:E115"/>
    <mergeCell ref="F115:G115"/>
    <mergeCell ref="H109:H111"/>
    <mergeCell ref="A112:E112"/>
    <mergeCell ref="F112:G112"/>
    <mergeCell ref="A113:E113"/>
    <mergeCell ref="F113:G113"/>
    <mergeCell ref="A114:E114"/>
    <mergeCell ref="F114:G114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  <ignoredErrors>
    <ignoredError sqref="F113 F114:G1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294B-9DEB-4AC8-9A37-DC8CC152550E}">
  <sheetPr>
    <tabColor rgb="FF92D050"/>
    <pageSetUpPr fitToPage="1"/>
  </sheetPr>
  <dimension ref="A2:W157"/>
  <sheetViews>
    <sheetView showGridLines="0" zoomScale="85" zoomScaleNormal="85" workbookViewId="0">
      <selection activeCell="L11" sqref="L11"/>
    </sheetView>
  </sheetViews>
  <sheetFormatPr defaultColWidth="9.140625" defaultRowHeight="15"/>
  <cols>
    <col min="1" max="1" width="9.140625" style="80"/>
    <col min="2" max="2" width="33.7109375" style="80" customWidth="1"/>
    <col min="3" max="3" width="21.85546875" style="14" customWidth="1"/>
    <col min="4" max="4" width="17.5703125" style="14" customWidth="1"/>
    <col min="5" max="5" width="16.42578125" style="14" customWidth="1"/>
    <col min="6" max="6" width="14.7109375" style="14" customWidth="1"/>
    <col min="7" max="9" width="16.42578125" style="14" bestFit="1" customWidth="1"/>
    <col min="10" max="10" width="14.85546875" style="80" customWidth="1"/>
    <col min="11" max="11" width="15.42578125" style="80" customWidth="1"/>
    <col min="12" max="12" width="14.28515625" style="80" customWidth="1"/>
    <col min="13" max="13" width="14.85546875" style="80" customWidth="1"/>
    <col min="14" max="14" width="13.7109375" style="80" bestFit="1" customWidth="1"/>
    <col min="15" max="15" width="11.28515625" style="80" customWidth="1"/>
    <col min="16" max="16" width="12.28515625" style="80" customWidth="1"/>
    <col min="17" max="17" width="13.85546875" style="80" customWidth="1"/>
    <col min="18" max="18" width="10.85546875" style="80" customWidth="1"/>
    <col min="19" max="19" width="11.42578125" style="80" bestFit="1" customWidth="1"/>
    <col min="20" max="20" width="11.85546875" style="80" customWidth="1"/>
    <col min="21" max="21" width="11.42578125" style="80" customWidth="1"/>
    <col min="22" max="16384" width="9.140625" style="80"/>
  </cols>
  <sheetData>
    <row r="2" spans="1:21" ht="21">
      <c r="A2" s="560" t="s">
        <v>219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288"/>
    </row>
    <row r="3" spans="1:21" s="83" customFormat="1" ht="21.75" thickBot="1">
      <c r="A3" s="81"/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21" ht="15" customHeight="1">
      <c r="A4" s="390" t="s">
        <v>3</v>
      </c>
      <c r="B4" s="369"/>
      <c r="C4" s="391"/>
      <c r="D4" s="360" t="s">
        <v>5</v>
      </c>
      <c r="E4" s="369" t="s">
        <v>220</v>
      </c>
      <c r="F4" s="369" t="s">
        <v>221</v>
      </c>
      <c r="G4" s="369" t="s">
        <v>34</v>
      </c>
      <c r="H4" s="369" t="s">
        <v>12</v>
      </c>
      <c r="I4" s="369" t="s">
        <v>222</v>
      </c>
      <c r="J4" s="373" t="s">
        <v>13</v>
      </c>
    </row>
    <row r="5" spans="1:21">
      <c r="A5" s="392"/>
      <c r="B5" s="370"/>
      <c r="C5" s="393"/>
      <c r="D5" s="361"/>
      <c r="E5" s="370"/>
      <c r="F5" s="370"/>
      <c r="G5" s="370"/>
      <c r="H5" s="370"/>
      <c r="I5" s="370"/>
      <c r="J5" s="374"/>
    </row>
    <row r="6" spans="1:21">
      <c r="A6" s="392"/>
      <c r="B6" s="370"/>
      <c r="C6" s="393"/>
      <c r="D6" s="361"/>
      <c r="E6" s="370"/>
      <c r="F6" s="370"/>
      <c r="G6" s="370"/>
      <c r="H6" s="370"/>
      <c r="I6" s="370"/>
      <c r="J6" s="374"/>
      <c r="K6" s="84"/>
      <c r="L6" s="78"/>
      <c r="M6" s="78"/>
      <c r="N6" s="78"/>
      <c r="O6" s="78"/>
      <c r="P6" s="78"/>
      <c r="Q6" s="78"/>
      <c r="R6" s="78"/>
      <c r="S6" s="78"/>
      <c r="T6" s="78"/>
    </row>
    <row r="7" spans="1:21">
      <c r="A7" s="530" t="s">
        <v>223</v>
      </c>
      <c r="B7" s="531"/>
      <c r="C7" s="563"/>
      <c r="D7" s="328">
        <v>1977.44</v>
      </c>
      <c r="E7" s="112" t="s">
        <v>37</v>
      </c>
      <c r="F7" s="112" t="s">
        <v>37</v>
      </c>
      <c r="G7" s="112">
        <v>7.27</v>
      </c>
      <c r="H7" s="49" t="s">
        <v>37</v>
      </c>
      <c r="I7" s="154">
        <f>D7+G7</f>
        <v>1984.71</v>
      </c>
      <c r="J7" s="155">
        <f>I7*12</f>
        <v>23816.52</v>
      </c>
      <c r="K7" s="79"/>
      <c r="L7" s="79"/>
      <c r="M7" s="79"/>
      <c r="N7" s="79"/>
      <c r="O7" s="79"/>
      <c r="P7" s="78"/>
      <c r="Q7" s="78"/>
      <c r="R7" s="78"/>
      <c r="S7" s="78"/>
      <c r="T7" s="78"/>
    </row>
    <row r="8" spans="1:21">
      <c r="A8" s="530" t="s">
        <v>224</v>
      </c>
      <c r="B8" s="531"/>
      <c r="C8" s="563"/>
      <c r="D8" s="328">
        <v>2130.5300000000002</v>
      </c>
      <c r="E8" s="112" t="s">
        <v>37</v>
      </c>
      <c r="F8" s="112" t="s">
        <v>37</v>
      </c>
      <c r="G8" s="112">
        <v>7.27</v>
      </c>
      <c r="H8" s="49" t="s">
        <v>37</v>
      </c>
      <c r="I8" s="154">
        <f>D8+G8</f>
        <v>2137.8000000000002</v>
      </c>
      <c r="J8" s="155">
        <f>I8*12</f>
        <v>25653.600000000002</v>
      </c>
      <c r="K8" s="79"/>
      <c r="L8" s="78"/>
      <c r="M8" s="79"/>
      <c r="N8" s="78"/>
      <c r="O8" s="78"/>
      <c r="P8" s="78"/>
      <c r="Q8" s="78"/>
      <c r="R8" s="78"/>
      <c r="S8" s="78"/>
      <c r="T8" s="78"/>
    </row>
    <row r="9" spans="1:21">
      <c r="A9" s="530" t="s">
        <v>225</v>
      </c>
      <c r="B9" s="531"/>
      <c r="C9" s="563"/>
      <c r="D9" s="328">
        <v>2130.5300000000002</v>
      </c>
      <c r="E9" s="112" t="s">
        <v>37</v>
      </c>
      <c r="F9" s="112" t="s">
        <v>37</v>
      </c>
      <c r="G9" s="112" t="s">
        <v>37</v>
      </c>
      <c r="H9" s="49" t="s">
        <v>37</v>
      </c>
      <c r="I9" s="154">
        <f>D9</f>
        <v>2130.5300000000002</v>
      </c>
      <c r="J9" s="155">
        <f>I9*12</f>
        <v>25566.36</v>
      </c>
      <c r="K9" s="79"/>
      <c r="L9" s="78"/>
      <c r="M9" s="79"/>
      <c r="N9" s="78"/>
      <c r="O9" s="78"/>
      <c r="P9" s="78"/>
      <c r="Q9" s="78"/>
      <c r="R9" s="78"/>
      <c r="S9" s="78"/>
      <c r="T9" s="78"/>
    </row>
    <row r="10" spans="1:21">
      <c r="A10" s="530" t="s">
        <v>226</v>
      </c>
      <c r="B10" s="531"/>
      <c r="C10" s="563"/>
      <c r="D10" s="328">
        <v>1645.08</v>
      </c>
      <c r="E10" s="112">
        <v>219.81</v>
      </c>
      <c r="F10" s="112">
        <v>1101.29</v>
      </c>
      <c r="G10" s="112">
        <v>7.27</v>
      </c>
      <c r="H10" s="49" t="s">
        <v>37</v>
      </c>
      <c r="I10" s="154">
        <f>D10+E10+F10+G10</f>
        <v>2973.45</v>
      </c>
      <c r="J10" s="155">
        <f>I10*12</f>
        <v>35681.399999999994</v>
      </c>
      <c r="K10" s="79"/>
      <c r="L10" s="78"/>
      <c r="M10" s="78"/>
      <c r="N10" s="78"/>
      <c r="O10" s="78"/>
      <c r="P10" s="78"/>
      <c r="Q10" s="78"/>
      <c r="R10" s="78"/>
      <c r="S10" s="78"/>
      <c r="T10" s="78"/>
    </row>
    <row r="11" spans="1:21">
      <c r="A11" s="530" t="s">
        <v>227</v>
      </c>
      <c r="B11" s="531"/>
      <c r="C11" s="563"/>
      <c r="D11" s="328">
        <v>1410.06</v>
      </c>
      <c r="E11" s="112">
        <v>188.42</v>
      </c>
      <c r="F11" s="112">
        <v>1414.83</v>
      </c>
      <c r="G11" s="112">
        <v>6.23</v>
      </c>
      <c r="H11" s="49">
        <f>SUM(D11:G11)</f>
        <v>3019.54</v>
      </c>
      <c r="I11" s="154">
        <f>SUM(D11:G11)</f>
        <v>3019.54</v>
      </c>
      <c r="J11" s="155">
        <f>I11*12+H11*2</f>
        <v>42273.56</v>
      </c>
      <c r="K11" s="79"/>
      <c r="L11" s="79"/>
      <c r="M11" s="79"/>
      <c r="N11" s="79"/>
      <c r="O11" s="78"/>
      <c r="P11" s="78"/>
      <c r="Q11" s="78"/>
      <c r="R11" s="78"/>
      <c r="S11" s="78"/>
      <c r="T11" s="78"/>
      <c r="U11" s="78"/>
    </row>
    <row r="12" spans="1:21">
      <c r="A12" s="530" t="s">
        <v>228</v>
      </c>
      <c r="B12" s="531"/>
      <c r="C12" s="563"/>
      <c r="D12" s="328">
        <v>1410.06</v>
      </c>
      <c r="E12" s="112">
        <v>188.42</v>
      </c>
      <c r="F12" s="112">
        <v>1414.83</v>
      </c>
      <c r="G12" s="112">
        <v>6.23</v>
      </c>
      <c r="H12" s="49">
        <f>SUM(D12:G12)</f>
        <v>3019.54</v>
      </c>
      <c r="I12" s="154">
        <f>SUM(D12:G12)</f>
        <v>3019.54</v>
      </c>
      <c r="J12" s="155">
        <f>I12*12+H12*2</f>
        <v>42273.56</v>
      </c>
      <c r="K12" s="79"/>
      <c r="L12" s="79"/>
      <c r="M12" s="79"/>
      <c r="N12" s="79"/>
      <c r="O12" s="78"/>
      <c r="P12" s="78"/>
      <c r="Q12" s="78"/>
      <c r="R12" s="78"/>
      <c r="S12" s="78"/>
      <c r="T12" s="78"/>
      <c r="U12" s="78"/>
    </row>
    <row r="13" spans="1:21">
      <c r="A13" s="530" t="s">
        <v>451</v>
      </c>
      <c r="B13" s="531"/>
      <c r="C13" s="561"/>
      <c r="D13" s="328">
        <v>1410.06</v>
      </c>
      <c r="E13" s="112">
        <v>188.42</v>
      </c>
      <c r="F13" s="112">
        <v>1414.83</v>
      </c>
      <c r="G13" s="112">
        <v>6.23</v>
      </c>
      <c r="H13" s="49">
        <f>SUM(D13:G13)</f>
        <v>3019.54</v>
      </c>
      <c r="I13" s="154">
        <f>SUM(D13:G13)</f>
        <v>3019.54</v>
      </c>
      <c r="J13" s="155">
        <f>I13*12+H13*2</f>
        <v>42273.56</v>
      </c>
      <c r="K13" s="79"/>
      <c r="L13" s="79"/>
      <c r="M13" s="79"/>
      <c r="N13" s="79"/>
      <c r="O13" s="78"/>
      <c r="P13" s="78"/>
      <c r="Q13" s="78"/>
      <c r="R13" s="78"/>
      <c r="S13" s="78"/>
      <c r="T13" s="78"/>
      <c r="U13" s="78"/>
    </row>
    <row r="14" spans="1:21" ht="15.75" thickBot="1">
      <c r="A14" s="532" t="s">
        <v>452</v>
      </c>
      <c r="B14" s="533"/>
      <c r="C14" s="562"/>
      <c r="D14" s="329">
        <v>1410.06</v>
      </c>
      <c r="E14" s="268">
        <v>188.42</v>
      </c>
      <c r="F14" s="268">
        <v>2073.96</v>
      </c>
      <c r="G14" s="268">
        <v>6.23</v>
      </c>
      <c r="H14" s="153">
        <f>SUM(D14:G14)</f>
        <v>3678.67</v>
      </c>
      <c r="I14" s="156">
        <f>SUM(D14:G14)</f>
        <v>3678.67</v>
      </c>
      <c r="J14" s="157">
        <f>I14*12+H14*2</f>
        <v>51501.380000000005</v>
      </c>
      <c r="K14" s="79"/>
      <c r="L14" s="79"/>
      <c r="M14" s="79"/>
      <c r="N14" s="79"/>
      <c r="O14" s="78"/>
      <c r="P14" s="78"/>
      <c r="Q14" s="78"/>
      <c r="R14" s="78"/>
      <c r="S14" s="78"/>
      <c r="T14" s="78"/>
      <c r="U14" s="78"/>
    </row>
    <row r="15" spans="1:21">
      <c r="D15" s="85"/>
      <c r="E15" s="85"/>
      <c r="F15" s="85"/>
      <c r="G15" s="85"/>
      <c r="H15" s="85"/>
      <c r="I15" s="85"/>
      <c r="J15" s="85"/>
      <c r="K15" s="78"/>
      <c r="M15" s="78"/>
    </row>
    <row r="16" spans="1:21">
      <c r="D16" s="85"/>
      <c r="E16" s="85"/>
      <c r="F16" s="85"/>
      <c r="G16" s="85"/>
      <c r="H16" s="85"/>
      <c r="I16" s="85"/>
      <c r="J16" s="85"/>
      <c r="K16" s="78"/>
      <c r="M16" s="78"/>
    </row>
    <row r="17" spans="1:23" ht="21" customHeight="1">
      <c r="A17" s="534" t="s">
        <v>229</v>
      </c>
      <c r="B17" s="534"/>
      <c r="C17" s="534"/>
      <c r="D17" s="534"/>
      <c r="E17" s="534"/>
      <c r="F17" s="534"/>
      <c r="G17" s="534"/>
      <c r="H17" s="534"/>
      <c r="I17" s="534"/>
      <c r="J17" s="534"/>
      <c r="K17" s="534"/>
      <c r="L17" s="534"/>
      <c r="M17" s="534"/>
      <c r="N17" s="534"/>
      <c r="O17" s="534"/>
    </row>
    <row r="18" spans="1:23" s="83" customFormat="1" ht="21" customHeight="1">
      <c r="A18" s="86" t="s">
        <v>230</v>
      </c>
      <c r="B18" s="87"/>
      <c r="C18" s="88"/>
      <c r="D18" s="46"/>
      <c r="E18" s="47"/>
      <c r="F18" s="47"/>
      <c r="G18" s="47"/>
      <c r="H18" s="47"/>
      <c r="I18" s="47"/>
      <c r="J18" s="47"/>
      <c r="K18" s="47"/>
      <c r="M18" s="102"/>
    </row>
    <row r="19" spans="1:23" ht="15" customHeight="1">
      <c r="A19" s="17"/>
      <c r="B19" s="17"/>
      <c r="C19" s="77"/>
      <c r="D19" s="103"/>
      <c r="E19" s="103"/>
      <c r="F19" s="103"/>
      <c r="G19" s="103"/>
      <c r="H19" s="103"/>
      <c r="I19" s="103"/>
      <c r="J19" s="103"/>
      <c r="K19" s="17"/>
    </row>
    <row r="20" spans="1:23" s="83" customFormat="1">
      <c r="A20" s="89" t="s">
        <v>231</v>
      </c>
      <c r="C20" s="90"/>
      <c r="D20" s="68"/>
      <c r="E20" s="68"/>
      <c r="F20" s="68"/>
      <c r="G20" s="68"/>
      <c r="H20" s="68"/>
      <c r="I20" s="68"/>
      <c r="K20" s="102"/>
      <c r="L20" s="102"/>
      <c r="M20" s="102"/>
      <c r="N20" s="102"/>
      <c r="O20" s="102"/>
      <c r="P20" s="102"/>
    </row>
    <row r="21" spans="1:23" s="83" customFormat="1" ht="15.75" thickBot="1">
      <c r="C21" s="90"/>
      <c r="D21" s="68"/>
      <c r="E21" s="68"/>
      <c r="F21" s="68"/>
      <c r="G21" s="68"/>
      <c r="H21" s="68"/>
      <c r="I21" s="68"/>
      <c r="J21" s="80"/>
      <c r="K21" s="80"/>
      <c r="L21" s="102"/>
      <c r="M21" s="102"/>
    </row>
    <row r="22" spans="1:23" s="83" customFormat="1" ht="15" customHeight="1">
      <c r="A22" s="544" t="s">
        <v>3</v>
      </c>
      <c r="B22" s="545"/>
      <c r="C22" s="548" t="s">
        <v>232</v>
      </c>
      <c r="D22" s="550" t="s">
        <v>5</v>
      </c>
      <c r="E22" s="537" t="s">
        <v>34</v>
      </c>
      <c r="F22" s="537" t="s">
        <v>12</v>
      </c>
      <c r="G22" s="537" t="s">
        <v>222</v>
      </c>
      <c r="H22" s="539" t="s">
        <v>13</v>
      </c>
      <c r="I22" s="90"/>
      <c r="J22" s="80"/>
      <c r="K22" s="80"/>
    </row>
    <row r="23" spans="1:23" s="83" customFormat="1">
      <c r="A23" s="546"/>
      <c r="B23" s="547"/>
      <c r="C23" s="549"/>
      <c r="D23" s="551"/>
      <c r="E23" s="538"/>
      <c r="F23" s="538"/>
      <c r="G23" s="538"/>
      <c r="H23" s="540"/>
      <c r="I23" s="90"/>
      <c r="J23" s="80"/>
      <c r="K23" s="80"/>
    </row>
    <row r="24" spans="1:23" s="83" customFormat="1">
      <c r="A24" s="546"/>
      <c r="B24" s="547"/>
      <c r="C24" s="549"/>
      <c r="D24" s="551"/>
      <c r="E24" s="538"/>
      <c r="F24" s="538"/>
      <c r="G24" s="538"/>
      <c r="H24" s="540"/>
      <c r="I24" s="90"/>
      <c r="J24" s="80"/>
      <c r="K24" s="80"/>
    </row>
    <row r="25" spans="1:23" s="83" customFormat="1" ht="15.75" thickBot="1">
      <c r="A25" s="554" t="s">
        <v>233</v>
      </c>
      <c r="B25" s="555"/>
      <c r="C25" s="330" t="s">
        <v>234</v>
      </c>
      <c r="D25" s="329">
        <v>2954.16</v>
      </c>
      <c r="E25" s="159" t="s">
        <v>37</v>
      </c>
      <c r="F25" s="153" t="s">
        <v>37</v>
      </c>
      <c r="G25" s="156">
        <f>SUM(D25:F25)</f>
        <v>2954.16</v>
      </c>
      <c r="H25" s="157">
        <f>G25*12</f>
        <v>35449.919999999998</v>
      </c>
      <c r="I25" s="79"/>
      <c r="J25" s="78"/>
      <c r="K25" s="78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s="83" customFormat="1">
      <c r="C26" s="90"/>
      <c r="D26" s="68" t="s">
        <v>235</v>
      </c>
      <c r="E26" s="68"/>
      <c r="F26" s="69"/>
      <c r="G26" s="70"/>
      <c r="H26" s="70"/>
      <c r="I26" s="90"/>
      <c r="J26" s="78"/>
      <c r="K26" s="78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83" customFormat="1">
      <c r="A27" s="89" t="s">
        <v>236</v>
      </c>
      <c r="C27" s="90"/>
      <c r="D27" s="68" t="s">
        <v>235</v>
      </c>
      <c r="E27" s="68"/>
      <c r="F27" s="69"/>
      <c r="G27" s="70"/>
      <c r="H27" s="70"/>
      <c r="I27" s="90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83" customFormat="1" ht="15.75" thickBot="1">
      <c r="C28" s="90"/>
      <c r="D28" s="68"/>
      <c r="E28" s="68"/>
      <c r="F28" s="69"/>
      <c r="G28" s="70"/>
      <c r="H28" s="70"/>
      <c r="I28" s="90"/>
      <c r="J28" s="78"/>
      <c r="K28" s="78"/>
      <c r="L28" s="78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83" customFormat="1" ht="15" customHeight="1">
      <c r="A29" s="544" t="s">
        <v>3</v>
      </c>
      <c r="B29" s="545"/>
      <c r="C29" s="537" t="s">
        <v>232</v>
      </c>
      <c r="D29" s="548" t="s">
        <v>237</v>
      </c>
      <c r="E29" s="550" t="s">
        <v>5</v>
      </c>
      <c r="F29" s="537" t="s">
        <v>34</v>
      </c>
      <c r="G29" s="537" t="s">
        <v>12</v>
      </c>
      <c r="H29" s="537" t="s">
        <v>222</v>
      </c>
      <c r="I29" s="539" t="s">
        <v>13</v>
      </c>
      <c r="J29" s="78"/>
      <c r="K29" s="78"/>
      <c r="L29" s="78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83" customFormat="1">
      <c r="A30" s="546"/>
      <c r="B30" s="547"/>
      <c r="C30" s="538"/>
      <c r="D30" s="549"/>
      <c r="E30" s="551"/>
      <c r="F30" s="538"/>
      <c r="G30" s="538"/>
      <c r="H30" s="538"/>
      <c r="I30" s="540"/>
      <c r="J30" s="78"/>
      <c r="K30" s="78"/>
      <c r="L30" s="78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83" customFormat="1">
      <c r="A31" s="546"/>
      <c r="B31" s="547"/>
      <c r="C31" s="538"/>
      <c r="D31" s="549"/>
      <c r="E31" s="551"/>
      <c r="F31" s="538"/>
      <c r="G31" s="538"/>
      <c r="H31" s="538"/>
      <c r="I31" s="540"/>
      <c r="J31" s="78"/>
      <c r="K31" s="78"/>
      <c r="L31" s="78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83" customFormat="1">
      <c r="A32" s="558" t="s">
        <v>238</v>
      </c>
      <c r="B32" s="559"/>
      <c r="C32" s="91" t="s">
        <v>241</v>
      </c>
      <c r="D32" s="191" t="s">
        <v>239</v>
      </c>
      <c r="E32" s="331">
        <v>1887.5</v>
      </c>
      <c r="F32" s="63" t="s">
        <v>37</v>
      </c>
      <c r="G32" s="49" t="s">
        <v>37</v>
      </c>
      <c r="H32" s="154">
        <f t="shared" ref="H32:H34" si="0">SUM(E32:G32)</f>
        <v>1887.5</v>
      </c>
      <c r="I32" s="155">
        <f t="shared" ref="I32:I34" si="1">H32*12</f>
        <v>22650</v>
      </c>
      <c r="J32" s="79"/>
      <c r="K32" s="78"/>
      <c r="L32" s="78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</row>
    <row r="33" spans="1:23" s="83" customFormat="1">
      <c r="A33" s="558" t="s">
        <v>238</v>
      </c>
      <c r="B33" s="559"/>
      <c r="C33" s="91" t="s">
        <v>241</v>
      </c>
      <c r="D33" s="191" t="s">
        <v>240</v>
      </c>
      <c r="E33" s="331">
        <v>2191.67</v>
      </c>
      <c r="F33" s="63" t="s">
        <v>37</v>
      </c>
      <c r="G33" s="49" t="s">
        <v>37</v>
      </c>
      <c r="H33" s="154">
        <f t="shared" si="0"/>
        <v>2191.67</v>
      </c>
      <c r="I33" s="155">
        <f t="shared" si="1"/>
        <v>26300.04</v>
      </c>
      <c r="J33" s="79"/>
      <c r="K33" s="78"/>
      <c r="L33" s="78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</row>
    <row r="34" spans="1:23" s="83" customFormat="1">
      <c r="A34" s="558" t="s">
        <v>238</v>
      </c>
      <c r="B34" s="559"/>
      <c r="C34" s="91" t="s">
        <v>242</v>
      </c>
      <c r="D34" s="191" t="s">
        <v>239</v>
      </c>
      <c r="E34" s="328">
        <v>2112.5</v>
      </c>
      <c r="F34" s="63" t="s">
        <v>37</v>
      </c>
      <c r="G34" s="49" t="s">
        <v>37</v>
      </c>
      <c r="H34" s="154">
        <f t="shared" si="0"/>
        <v>2112.5</v>
      </c>
      <c r="I34" s="155">
        <f t="shared" si="1"/>
        <v>25350</v>
      </c>
      <c r="J34" s="79"/>
      <c r="K34" s="78"/>
      <c r="L34" s="78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</row>
    <row r="35" spans="1:23" s="83" customFormat="1" ht="15.75" thickBot="1">
      <c r="A35" s="554" t="s">
        <v>238</v>
      </c>
      <c r="B35" s="555"/>
      <c r="C35" s="158" t="s">
        <v>243</v>
      </c>
      <c r="D35" s="192" t="s">
        <v>239</v>
      </c>
      <c r="E35" s="329">
        <v>2112.5</v>
      </c>
      <c r="F35" s="160" t="s">
        <v>37</v>
      </c>
      <c r="G35" s="153" t="s">
        <v>37</v>
      </c>
      <c r="H35" s="156">
        <f t="shared" ref="H35" si="2">SUM(E35:G35)</f>
        <v>2112.5</v>
      </c>
      <c r="I35" s="157">
        <f t="shared" ref="I35" si="3">H35*12</f>
        <v>25350</v>
      </c>
      <c r="J35" s="79"/>
      <c r="K35" s="78"/>
      <c r="L35" s="78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3">
      <c r="B36" s="84"/>
      <c r="C36" s="92"/>
      <c r="D36" s="60"/>
      <c r="E36" s="60" t="s">
        <v>235</v>
      </c>
      <c r="F36" s="60"/>
      <c r="G36" s="93"/>
      <c r="H36" s="93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</row>
    <row r="37" spans="1:23">
      <c r="A37" s="89" t="s">
        <v>244</v>
      </c>
      <c r="B37" s="84"/>
      <c r="C37" s="92"/>
      <c r="D37" s="60"/>
      <c r="E37" s="60"/>
      <c r="F37" s="60"/>
      <c r="G37" s="93"/>
      <c r="H37" s="93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</row>
    <row r="38" spans="1:23" ht="15.75" thickBot="1">
      <c r="B38" s="84"/>
      <c r="C38" s="92"/>
      <c r="D38" s="60"/>
      <c r="E38" s="60"/>
      <c r="F38" s="60"/>
      <c r="G38" s="93"/>
      <c r="H38" s="93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</row>
    <row r="39" spans="1:23" ht="15" customHeight="1">
      <c r="A39" s="544" t="s">
        <v>3</v>
      </c>
      <c r="B39" s="545"/>
      <c r="C39" s="548" t="s">
        <v>232</v>
      </c>
      <c r="D39" s="550" t="s">
        <v>5</v>
      </c>
      <c r="E39" s="537" t="s">
        <v>34</v>
      </c>
      <c r="F39" s="537" t="s">
        <v>12</v>
      </c>
      <c r="G39" s="537" t="s">
        <v>222</v>
      </c>
      <c r="H39" s="539" t="s">
        <v>13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</row>
    <row r="40" spans="1:23">
      <c r="A40" s="546"/>
      <c r="B40" s="547"/>
      <c r="C40" s="549"/>
      <c r="D40" s="551"/>
      <c r="E40" s="538"/>
      <c r="F40" s="538"/>
      <c r="G40" s="538"/>
      <c r="H40" s="540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</row>
    <row r="41" spans="1:23">
      <c r="A41" s="546"/>
      <c r="B41" s="547"/>
      <c r="C41" s="549"/>
      <c r="D41" s="551"/>
      <c r="E41" s="538"/>
      <c r="F41" s="538"/>
      <c r="G41" s="538"/>
      <c r="H41" s="540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</row>
    <row r="42" spans="1:23">
      <c r="A42" s="558" t="s">
        <v>245</v>
      </c>
      <c r="B42" s="559"/>
      <c r="C42" s="332" t="s">
        <v>246</v>
      </c>
      <c r="D42" s="331">
        <v>2771.49</v>
      </c>
      <c r="E42" s="63" t="s">
        <v>37</v>
      </c>
      <c r="F42" s="49" t="s">
        <v>37</v>
      </c>
      <c r="G42" s="154">
        <f>SUM(D42:F42)</f>
        <v>2771.49</v>
      </c>
      <c r="H42" s="155">
        <f>G42*12</f>
        <v>33257.879999999997</v>
      </c>
      <c r="I42" s="79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</row>
    <row r="43" spans="1:23">
      <c r="A43" s="558" t="s">
        <v>245</v>
      </c>
      <c r="B43" s="559"/>
      <c r="C43" s="332" t="s">
        <v>247</v>
      </c>
      <c r="D43" s="331">
        <v>2771.49</v>
      </c>
      <c r="E43" s="63" t="s">
        <v>37</v>
      </c>
      <c r="F43" s="49" t="s">
        <v>37</v>
      </c>
      <c r="G43" s="154">
        <f>SUM(D43:F43)</f>
        <v>2771.49</v>
      </c>
      <c r="H43" s="155">
        <f>G43*12</f>
        <v>33257.879999999997</v>
      </c>
      <c r="I43" s="79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 spans="1:23">
      <c r="A44" s="558" t="s">
        <v>245</v>
      </c>
      <c r="B44" s="559"/>
      <c r="C44" s="332" t="s">
        <v>248</v>
      </c>
      <c r="D44" s="331">
        <v>2771.49</v>
      </c>
      <c r="E44" s="63" t="s">
        <v>37</v>
      </c>
      <c r="F44" s="49" t="s">
        <v>37</v>
      </c>
      <c r="G44" s="154">
        <f t="shared" ref="G44:G45" si="4">SUM(D44:F44)</f>
        <v>2771.49</v>
      </c>
      <c r="H44" s="155">
        <f t="shared" ref="H44:H45" si="5">G44*12</f>
        <v>33257.879999999997</v>
      </c>
      <c r="I44" s="79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</row>
    <row r="45" spans="1:23" ht="15.75" thickBot="1">
      <c r="A45" s="554" t="s">
        <v>245</v>
      </c>
      <c r="B45" s="555"/>
      <c r="C45" s="330" t="s">
        <v>249</v>
      </c>
      <c r="D45" s="333">
        <v>2868</v>
      </c>
      <c r="E45" s="160" t="s">
        <v>37</v>
      </c>
      <c r="F45" s="153" t="s">
        <v>37</v>
      </c>
      <c r="G45" s="156">
        <f t="shared" si="4"/>
        <v>2868</v>
      </c>
      <c r="H45" s="157">
        <f t="shared" si="5"/>
        <v>34416</v>
      </c>
      <c r="I45" s="79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</row>
    <row r="46" spans="1:23">
      <c r="B46" s="84"/>
      <c r="C46" s="92"/>
      <c r="D46" s="60"/>
      <c r="E46" s="60"/>
      <c r="F46" s="60"/>
      <c r="G46" s="93"/>
      <c r="H46" s="93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</row>
    <row r="47" spans="1:23">
      <c r="A47" s="94" t="s">
        <v>250</v>
      </c>
      <c r="B47" s="84"/>
      <c r="C47" s="92"/>
      <c r="D47" s="60"/>
      <c r="E47" s="60"/>
      <c r="F47" s="60"/>
      <c r="G47" s="93"/>
      <c r="H47" s="93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</row>
    <row r="48" spans="1:23" ht="15.75" thickBot="1">
      <c r="A48" s="94"/>
      <c r="B48" s="84"/>
      <c r="C48" s="92"/>
      <c r="D48" s="60"/>
      <c r="E48" s="60"/>
      <c r="F48" s="60"/>
      <c r="G48" s="93"/>
      <c r="H48" s="93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</row>
    <row r="49" spans="1:23" ht="15" customHeight="1">
      <c r="A49" s="544" t="s">
        <v>3</v>
      </c>
      <c r="B49" s="545"/>
      <c r="C49" s="537" t="s">
        <v>232</v>
      </c>
      <c r="D49" s="548" t="s">
        <v>237</v>
      </c>
      <c r="E49" s="550" t="s">
        <v>5</v>
      </c>
      <c r="F49" s="537" t="s">
        <v>34</v>
      </c>
      <c r="G49" s="537" t="s">
        <v>12</v>
      </c>
      <c r="H49" s="556" t="s">
        <v>222</v>
      </c>
      <c r="I49" s="539" t="s">
        <v>13</v>
      </c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</row>
    <row r="50" spans="1:23">
      <c r="A50" s="546"/>
      <c r="B50" s="547"/>
      <c r="C50" s="538"/>
      <c r="D50" s="549"/>
      <c r="E50" s="551"/>
      <c r="F50" s="538"/>
      <c r="G50" s="538"/>
      <c r="H50" s="557"/>
      <c r="I50" s="540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</row>
    <row r="51" spans="1:23">
      <c r="A51" s="546"/>
      <c r="B51" s="547"/>
      <c r="C51" s="538"/>
      <c r="D51" s="549"/>
      <c r="E51" s="551"/>
      <c r="F51" s="538"/>
      <c r="G51" s="538"/>
      <c r="H51" s="557"/>
      <c r="I51" s="540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</row>
    <row r="52" spans="1:23">
      <c r="A52" s="558" t="s">
        <v>251</v>
      </c>
      <c r="B52" s="559"/>
      <c r="C52" s="91" t="s">
        <v>254</v>
      </c>
      <c r="D52" s="191" t="s">
        <v>252</v>
      </c>
      <c r="E52" s="331">
        <v>3142.28</v>
      </c>
      <c r="F52" s="63" t="s">
        <v>37</v>
      </c>
      <c r="G52" s="49" t="s">
        <v>37</v>
      </c>
      <c r="H52" s="154">
        <f t="shared" ref="H52:H55" si="6">SUM(E52:G52)</f>
        <v>3142.28</v>
      </c>
      <c r="I52" s="155">
        <f t="shared" ref="I52:I55" si="7">H52*12</f>
        <v>37707.360000000001</v>
      </c>
      <c r="J52" s="79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</row>
    <row r="53" spans="1:23">
      <c r="A53" s="558" t="s">
        <v>251</v>
      </c>
      <c r="B53" s="559"/>
      <c r="C53" s="91" t="s">
        <v>254</v>
      </c>
      <c r="D53" s="191" t="s">
        <v>253</v>
      </c>
      <c r="E53" s="331">
        <v>5656.11</v>
      </c>
      <c r="F53" s="63" t="s">
        <v>37</v>
      </c>
      <c r="G53" s="49" t="s">
        <v>37</v>
      </c>
      <c r="H53" s="154">
        <f t="shared" si="6"/>
        <v>5656.11</v>
      </c>
      <c r="I53" s="155">
        <f t="shared" si="7"/>
        <v>67873.319999999992</v>
      </c>
      <c r="J53" s="79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</row>
    <row r="54" spans="1:23">
      <c r="A54" s="558" t="s">
        <v>251</v>
      </c>
      <c r="B54" s="559"/>
      <c r="C54" s="91" t="s">
        <v>255</v>
      </c>
      <c r="D54" s="191" t="s">
        <v>252</v>
      </c>
      <c r="E54" s="331">
        <v>3130.48</v>
      </c>
      <c r="F54" s="63" t="s">
        <v>37</v>
      </c>
      <c r="G54" s="49" t="s">
        <v>37</v>
      </c>
      <c r="H54" s="154">
        <f t="shared" si="6"/>
        <v>3130.48</v>
      </c>
      <c r="I54" s="155">
        <f t="shared" si="7"/>
        <v>37565.760000000002</v>
      </c>
      <c r="J54" s="79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</row>
    <row r="55" spans="1:23" ht="15.75" thickBot="1">
      <c r="A55" s="554" t="s">
        <v>251</v>
      </c>
      <c r="B55" s="555"/>
      <c r="C55" s="158" t="s">
        <v>255</v>
      </c>
      <c r="D55" s="192" t="s">
        <v>253</v>
      </c>
      <c r="E55" s="333">
        <v>5656.11</v>
      </c>
      <c r="F55" s="160" t="s">
        <v>37</v>
      </c>
      <c r="G55" s="153" t="s">
        <v>37</v>
      </c>
      <c r="H55" s="156">
        <f t="shared" si="6"/>
        <v>5656.11</v>
      </c>
      <c r="I55" s="157">
        <f t="shared" si="7"/>
        <v>67873.319999999992</v>
      </c>
      <c r="J55" s="79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</row>
    <row r="56" spans="1:23">
      <c r="A56" s="84"/>
      <c r="B56" s="84"/>
      <c r="C56" s="92"/>
      <c r="E56" s="60"/>
      <c r="F56" s="60"/>
      <c r="G56" s="60"/>
      <c r="H56" s="93"/>
      <c r="I56" s="93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</row>
    <row r="57" spans="1:23">
      <c r="A57" s="94" t="s">
        <v>256</v>
      </c>
      <c r="B57" s="84"/>
      <c r="C57" s="92"/>
      <c r="D57" s="60"/>
      <c r="E57" s="60"/>
      <c r="F57" s="60"/>
      <c r="G57" s="60"/>
      <c r="H57" s="60"/>
      <c r="I57" s="60"/>
      <c r="J57" s="60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</row>
    <row r="58" spans="1:23" ht="15.75" thickBot="1">
      <c r="A58" s="84"/>
      <c r="B58" s="84"/>
      <c r="C58" s="92"/>
      <c r="D58" s="60"/>
      <c r="E58" s="60"/>
      <c r="F58" s="60"/>
      <c r="G58" s="60"/>
      <c r="H58" s="60"/>
      <c r="I58" s="60"/>
      <c r="J58" s="60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</row>
    <row r="59" spans="1:23" ht="15" customHeight="1">
      <c r="A59" s="544" t="s">
        <v>3</v>
      </c>
      <c r="B59" s="545"/>
      <c r="C59" s="548" t="s">
        <v>232</v>
      </c>
      <c r="D59" s="550" t="s">
        <v>5</v>
      </c>
      <c r="E59" s="537" t="s">
        <v>34</v>
      </c>
      <c r="F59" s="537" t="s">
        <v>12</v>
      </c>
      <c r="G59" s="537" t="s">
        <v>222</v>
      </c>
      <c r="H59" s="539" t="s">
        <v>13</v>
      </c>
      <c r="I59" s="60"/>
      <c r="J59" s="60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  <row r="60" spans="1:23">
      <c r="A60" s="546"/>
      <c r="B60" s="547"/>
      <c r="C60" s="549"/>
      <c r="D60" s="551"/>
      <c r="E60" s="538"/>
      <c r="F60" s="538"/>
      <c r="G60" s="538"/>
      <c r="H60" s="540"/>
      <c r="I60" s="60"/>
      <c r="J60" s="60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</row>
    <row r="61" spans="1:23">
      <c r="A61" s="546"/>
      <c r="B61" s="547"/>
      <c r="C61" s="549"/>
      <c r="D61" s="551"/>
      <c r="E61" s="538"/>
      <c r="F61" s="538"/>
      <c r="G61" s="538"/>
      <c r="H61" s="540"/>
      <c r="I61" s="60"/>
      <c r="J61" s="60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</row>
    <row r="62" spans="1:23" ht="15.75" thickBot="1">
      <c r="A62" s="554" t="s">
        <v>257</v>
      </c>
      <c r="B62" s="555"/>
      <c r="C62" s="330" t="s">
        <v>258</v>
      </c>
      <c r="D62" s="333">
        <v>2775</v>
      </c>
      <c r="E62" s="159" t="s">
        <v>37</v>
      </c>
      <c r="F62" s="153" t="s">
        <v>37</v>
      </c>
      <c r="G62" s="156">
        <f>SUM(D62:F62)</f>
        <v>2775</v>
      </c>
      <c r="H62" s="157">
        <f>G62*12</f>
        <v>33300</v>
      </c>
      <c r="I62" s="296"/>
      <c r="J62" s="60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 spans="1:23">
      <c r="A63" s="84" t="s">
        <v>235</v>
      </c>
      <c r="B63" s="84"/>
      <c r="C63" s="92"/>
      <c r="D63" s="60" t="s">
        <v>235</v>
      </c>
      <c r="E63" s="60"/>
      <c r="F63" s="60"/>
      <c r="G63" s="60"/>
      <c r="H63" s="60"/>
      <c r="I63" s="60"/>
      <c r="J63" s="60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</row>
    <row r="64" spans="1:23">
      <c r="A64" s="84"/>
      <c r="B64" s="84"/>
      <c r="C64" s="92"/>
      <c r="D64" s="60"/>
      <c r="E64" s="60"/>
      <c r="F64" s="60"/>
      <c r="G64" s="60"/>
      <c r="H64" s="60"/>
      <c r="I64" s="60"/>
      <c r="J64" s="60"/>
      <c r="K64" s="79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 spans="1:23">
      <c r="A65" s="94" t="s">
        <v>259</v>
      </c>
      <c r="B65" s="84"/>
      <c r="C65" s="92"/>
      <c r="D65" s="60"/>
      <c r="E65" s="60"/>
      <c r="F65" s="60"/>
      <c r="G65" s="60"/>
      <c r="H65" s="60"/>
      <c r="I65" s="60"/>
      <c r="J65" s="60"/>
      <c r="K65" s="79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 spans="1:23" ht="15.75" thickBot="1">
      <c r="A66" s="84"/>
      <c r="B66" s="84"/>
      <c r="C66" s="92"/>
      <c r="D66" s="60"/>
      <c r="E66" s="60"/>
      <c r="F66" s="60"/>
      <c r="G66" s="60"/>
      <c r="H66" s="60"/>
      <c r="I66" s="60"/>
      <c r="J66" s="60"/>
      <c r="K66" s="79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</row>
    <row r="67" spans="1:23" ht="15" customHeight="1">
      <c r="A67" s="544" t="s">
        <v>3</v>
      </c>
      <c r="B67" s="545"/>
      <c r="C67" s="548" t="s">
        <v>232</v>
      </c>
      <c r="D67" s="550" t="s">
        <v>5</v>
      </c>
      <c r="E67" s="537" t="s">
        <v>34</v>
      </c>
      <c r="F67" s="537" t="s">
        <v>12</v>
      </c>
      <c r="G67" s="537" t="s">
        <v>222</v>
      </c>
      <c r="H67" s="539" t="s">
        <v>13</v>
      </c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</row>
    <row r="68" spans="1:23">
      <c r="A68" s="546"/>
      <c r="B68" s="547"/>
      <c r="C68" s="549"/>
      <c r="D68" s="551"/>
      <c r="E68" s="538"/>
      <c r="F68" s="538"/>
      <c r="G68" s="538"/>
      <c r="H68" s="540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</row>
    <row r="69" spans="1:23">
      <c r="A69" s="546"/>
      <c r="B69" s="547"/>
      <c r="C69" s="549"/>
      <c r="D69" s="551"/>
      <c r="E69" s="538"/>
      <c r="F69" s="538"/>
      <c r="G69" s="538"/>
      <c r="H69" s="540"/>
      <c r="J69" s="78"/>
      <c r="K69" s="78"/>
      <c r="O69" s="78"/>
      <c r="P69" s="78"/>
      <c r="Q69" s="78"/>
      <c r="R69" s="78"/>
      <c r="S69" s="78"/>
      <c r="T69" s="78"/>
      <c r="U69" s="78"/>
      <c r="V69" s="78"/>
      <c r="W69" s="78"/>
    </row>
    <row r="70" spans="1:23" ht="15.75" thickBot="1">
      <c r="A70" s="541" t="s">
        <v>260</v>
      </c>
      <c r="B70" s="542"/>
      <c r="C70" s="192" t="s">
        <v>261</v>
      </c>
      <c r="D70" s="333">
        <v>3691.67</v>
      </c>
      <c r="E70" s="160" t="s">
        <v>37</v>
      </c>
      <c r="F70" s="161" t="s">
        <v>37</v>
      </c>
      <c r="G70" s="156">
        <f>SUM(D70:F70)</f>
        <v>3691.67</v>
      </c>
      <c r="H70" s="157">
        <f>G70*12</f>
        <v>44300.04</v>
      </c>
      <c r="I70" s="296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</row>
    <row r="71" spans="1:23">
      <c r="A71" s="84"/>
      <c r="B71" s="84"/>
      <c r="C71" s="92"/>
      <c r="D71" s="60"/>
      <c r="E71" s="60"/>
      <c r="F71" s="60"/>
      <c r="G71" s="60"/>
      <c r="H71" s="60"/>
      <c r="I71" s="60"/>
      <c r="J71" s="60"/>
      <c r="K71" s="79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</row>
    <row r="72" spans="1:23">
      <c r="A72" s="94" t="s">
        <v>262</v>
      </c>
      <c r="B72" s="84"/>
      <c r="C72" s="92"/>
      <c r="D72" s="60"/>
      <c r="E72" s="60"/>
      <c r="F72" s="60"/>
      <c r="G72" s="60"/>
      <c r="H72" s="60"/>
      <c r="I72" s="60"/>
      <c r="J72" s="60"/>
      <c r="K72" s="79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</row>
    <row r="73" spans="1:23" ht="15.75" thickBot="1">
      <c r="A73" s="84"/>
      <c r="B73" s="84"/>
      <c r="C73" s="92"/>
      <c r="D73" s="60"/>
      <c r="E73" s="60"/>
      <c r="F73" s="60"/>
      <c r="G73" s="60"/>
      <c r="H73" s="60"/>
      <c r="I73" s="60"/>
      <c r="K73" s="79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</row>
    <row r="74" spans="1:23" ht="15" customHeight="1">
      <c r="A74" s="544" t="s">
        <v>3</v>
      </c>
      <c r="B74" s="545"/>
      <c r="C74" s="537" t="s">
        <v>232</v>
      </c>
      <c r="D74" s="548" t="s">
        <v>237</v>
      </c>
      <c r="E74" s="550" t="s">
        <v>5</v>
      </c>
      <c r="F74" s="537" t="s">
        <v>34</v>
      </c>
      <c r="G74" s="537" t="s">
        <v>12</v>
      </c>
      <c r="H74" s="537" t="s">
        <v>222</v>
      </c>
      <c r="I74" s="539" t="s">
        <v>13</v>
      </c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</row>
    <row r="75" spans="1:23">
      <c r="A75" s="546"/>
      <c r="B75" s="547"/>
      <c r="C75" s="538"/>
      <c r="D75" s="549"/>
      <c r="E75" s="551"/>
      <c r="F75" s="538"/>
      <c r="G75" s="538"/>
      <c r="H75" s="538"/>
      <c r="I75" s="540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</row>
    <row r="76" spans="1:23">
      <c r="A76" s="546"/>
      <c r="B76" s="547"/>
      <c r="C76" s="538"/>
      <c r="D76" s="549"/>
      <c r="E76" s="551"/>
      <c r="F76" s="538"/>
      <c r="G76" s="538"/>
      <c r="H76" s="538"/>
      <c r="I76" s="540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</row>
    <row r="77" spans="1:23">
      <c r="A77" s="552" t="s">
        <v>263</v>
      </c>
      <c r="B77" s="553"/>
      <c r="C77" s="64" t="s">
        <v>264</v>
      </c>
      <c r="D77" s="191" t="s">
        <v>265</v>
      </c>
      <c r="E77" s="331">
        <v>2130.9</v>
      </c>
      <c r="F77" s="63" t="s">
        <v>37</v>
      </c>
      <c r="G77" s="48" t="s">
        <v>37</v>
      </c>
      <c r="H77" s="154">
        <f>SUM(E77:G77)</f>
        <v>2130.9</v>
      </c>
      <c r="I77" s="155">
        <f>H77*12</f>
        <v>25570.800000000003</v>
      </c>
      <c r="J77" s="296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</row>
    <row r="78" spans="1:23" ht="15.75" thickBot="1">
      <c r="A78" s="541" t="s">
        <v>266</v>
      </c>
      <c r="B78" s="542"/>
      <c r="C78" s="66" t="s">
        <v>264</v>
      </c>
      <c r="D78" s="192" t="s">
        <v>267</v>
      </c>
      <c r="E78" s="333">
        <v>2663.62</v>
      </c>
      <c r="F78" s="160" t="s">
        <v>37</v>
      </c>
      <c r="G78" s="161" t="s">
        <v>37</v>
      </c>
      <c r="H78" s="156">
        <f>SUM(E78:G78)</f>
        <v>2663.62</v>
      </c>
      <c r="I78" s="157">
        <f>H78*12</f>
        <v>31963.439999999999</v>
      </c>
      <c r="J78" s="296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</row>
    <row r="79" spans="1:23">
      <c r="A79" s="84"/>
      <c r="B79" s="84"/>
      <c r="C79" s="92"/>
      <c r="D79" s="60"/>
      <c r="E79" s="60" t="s">
        <v>235</v>
      </c>
      <c r="F79" s="60"/>
      <c r="G79" s="60"/>
      <c r="H79" s="60"/>
      <c r="I79" s="60"/>
      <c r="J79" s="60"/>
      <c r="K79" s="79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</row>
    <row r="80" spans="1:23">
      <c r="A80" s="94" t="s">
        <v>268</v>
      </c>
      <c r="B80" s="84"/>
      <c r="C80" s="92"/>
      <c r="D80" s="60"/>
      <c r="E80" s="60"/>
      <c r="F80" s="60"/>
      <c r="G80" s="60"/>
      <c r="H80" s="60"/>
      <c r="I80" s="60"/>
      <c r="J80" s="60"/>
      <c r="K80" s="79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</row>
    <row r="81" spans="1:23" ht="15.75" thickBot="1">
      <c r="A81" s="84"/>
      <c r="B81" s="84"/>
      <c r="C81" s="92"/>
      <c r="D81" s="60"/>
      <c r="E81" s="60"/>
      <c r="F81" s="60"/>
      <c r="G81" s="60"/>
      <c r="H81" s="60"/>
      <c r="I81" s="60"/>
      <c r="J81" s="60"/>
      <c r="K81" s="79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</row>
    <row r="82" spans="1:23" ht="15" customHeight="1">
      <c r="A82" s="544" t="s">
        <v>3</v>
      </c>
      <c r="B82" s="545"/>
      <c r="C82" s="548" t="s">
        <v>232</v>
      </c>
      <c r="D82" s="550" t="s">
        <v>5</v>
      </c>
      <c r="E82" s="537" t="s">
        <v>34</v>
      </c>
      <c r="F82" s="537" t="s">
        <v>12</v>
      </c>
      <c r="G82" s="537" t="s">
        <v>222</v>
      </c>
      <c r="H82" s="539" t="s">
        <v>13</v>
      </c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</row>
    <row r="83" spans="1:23">
      <c r="A83" s="546"/>
      <c r="B83" s="547"/>
      <c r="C83" s="549"/>
      <c r="D83" s="551"/>
      <c r="E83" s="538"/>
      <c r="F83" s="538"/>
      <c r="G83" s="538"/>
      <c r="H83" s="540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</row>
    <row r="84" spans="1:23">
      <c r="A84" s="546"/>
      <c r="B84" s="547"/>
      <c r="C84" s="549"/>
      <c r="D84" s="551"/>
      <c r="E84" s="538"/>
      <c r="F84" s="538"/>
      <c r="G84" s="538"/>
      <c r="H84" s="540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</row>
    <row r="85" spans="1:23" ht="15.75" thickBot="1">
      <c r="A85" s="541" t="s">
        <v>269</v>
      </c>
      <c r="B85" s="542"/>
      <c r="C85" s="192" t="s">
        <v>270</v>
      </c>
      <c r="D85" s="333">
        <v>3044.14</v>
      </c>
      <c r="E85" s="160" t="s">
        <v>37</v>
      </c>
      <c r="F85" s="161" t="s">
        <v>37</v>
      </c>
      <c r="G85" s="156">
        <f>SUM(D85:F85)</f>
        <v>3044.14</v>
      </c>
      <c r="H85" s="157">
        <f>G85*12</f>
        <v>36529.68</v>
      </c>
      <c r="I85" s="215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</row>
    <row r="86" spans="1:23">
      <c r="D86" s="118"/>
      <c r="E86" s="60"/>
      <c r="F86" s="62"/>
      <c r="G86" s="60"/>
      <c r="H86" s="60"/>
      <c r="I86" s="215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</row>
    <row r="87" spans="1:23">
      <c r="A87" s="94" t="s">
        <v>271</v>
      </c>
      <c r="D87" s="118"/>
      <c r="E87" s="60"/>
      <c r="F87" s="62"/>
      <c r="G87" s="60"/>
      <c r="H87" s="60"/>
      <c r="I87" s="215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</row>
    <row r="88" spans="1:23" ht="15.75" thickBot="1">
      <c r="D88" s="118"/>
      <c r="E88" s="60"/>
      <c r="F88" s="62"/>
      <c r="G88" s="60"/>
      <c r="H88" s="60"/>
      <c r="I88" s="215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</row>
    <row r="89" spans="1:23" ht="15" customHeight="1">
      <c r="A89" s="544" t="s">
        <v>3</v>
      </c>
      <c r="B89" s="545"/>
      <c r="C89" s="548" t="s">
        <v>232</v>
      </c>
      <c r="D89" s="550" t="s">
        <v>5</v>
      </c>
      <c r="E89" s="537" t="s">
        <v>34</v>
      </c>
      <c r="F89" s="537" t="s">
        <v>12</v>
      </c>
      <c r="G89" s="537" t="s">
        <v>222</v>
      </c>
      <c r="H89" s="539" t="s">
        <v>13</v>
      </c>
      <c r="I89" s="215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</row>
    <row r="90" spans="1:23">
      <c r="A90" s="546"/>
      <c r="B90" s="547"/>
      <c r="C90" s="549"/>
      <c r="D90" s="551"/>
      <c r="E90" s="538"/>
      <c r="F90" s="538"/>
      <c r="G90" s="538"/>
      <c r="H90" s="540"/>
      <c r="I90" s="215"/>
      <c r="J90" s="78"/>
      <c r="K90" s="78"/>
      <c r="O90" s="78"/>
      <c r="P90" s="78"/>
      <c r="Q90" s="78"/>
      <c r="R90" s="78"/>
      <c r="S90" s="78"/>
      <c r="T90" s="78"/>
      <c r="U90" s="78"/>
      <c r="V90" s="78"/>
      <c r="W90" s="78"/>
    </row>
    <row r="91" spans="1:23">
      <c r="A91" s="546"/>
      <c r="B91" s="547"/>
      <c r="C91" s="549"/>
      <c r="D91" s="551"/>
      <c r="E91" s="538"/>
      <c r="F91" s="538"/>
      <c r="G91" s="538"/>
      <c r="H91" s="540"/>
      <c r="I91" s="215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</row>
    <row r="92" spans="1:23" ht="15.75" thickBot="1">
      <c r="A92" s="541" t="s">
        <v>272</v>
      </c>
      <c r="B92" s="542"/>
      <c r="C92" s="192" t="s">
        <v>273</v>
      </c>
      <c r="D92" s="333">
        <v>2088.75</v>
      </c>
      <c r="E92" s="160" t="s">
        <v>37</v>
      </c>
      <c r="F92" s="161" t="s">
        <v>37</v>
      </c>
      <c r="G92" s="156">
        <f>SUM(D92:F92)</f>
        <v>2088.75</v>
      </c>
      <c r="H92" s="157">
        <f>G92*12</f>
        <v>25065</v>
      </c>
      <c r="I92" s="215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</row>
    <row r="93" spans="1:23">
      <c r="A93" s="84"/>
      <c r="B93" s="84"/>
      <c r="C93" s="92"/>
      <c r="D93" s="60" t="s">
        <v>235</v>
      </c>
      <c r="E93" s="60"/>
      <c r="F93" s="60"/>
      <c r="G93" s="60"/>
      <c r="H93" s="60"/>
      <c r="I93" s="60"/>
      <c r="J93" s="60"/>
      <c r="K93" s="79"/>
    </row>
    <row r="94" spans="1:23" ht="21" customHeight="1">
      <c r="A94" s="534" t="s">
        <v>274</v>
      </c>
      <c r="B94" s="534"/>
      <c r="C94" s="534"/>
      <c r="D94" s="534"/>
      <c r="E94" s="534"/>
      <c r="F94" s="534"/>
      <c r="G94" s="534"/>
      <c r="H94" s="534"/>
      <c r="I94" s="534"/>
      <c r="J94" s="534"/>
      <c r="K94" s="534"/>
      <c r="L94" s="534"/>
      <c r="M94" s="534"/>
      <c r="N94" s="534"/>
      <c r="O94" s="534"/>
    </row>
    <row r="95" spans="1:23" ht="21" customHeight="1"/>
    <row r="96" spans="1:23" ht="18.75" customHeight="1" thickBot="1">
      <c r="A96" s="536" t="s">
        <v>275</v>
      </c>
      <c r="B96" s="536"/>
      <c r="C96" s="536"/>
      <c r="D96" s="536"/>
      <c r="E96" s="536"/>
      <c r="F96" s="536"/>
      <c r="K96" s="543"/>
      <c r="L96" s="543"/>
    </row>
    <row r="97" spans="1:19" ht="30" customHeight="1">
      <c r="A97" s="390" t="s">
        <v>3</v>
      </c>
      <c r="B97" s="369"/>
      <c r="C97" s="369"/>
      <c r="D97" s="363" t="s">
        <v>237</v>
      </c>
      <c r="E97" s="360" t="s">
        <v>5</v>
      </c>
      <c r="F97" s="369" t="s">
        <v>34</v>
      </c>
      <c r="G97" s="366" t="s">
        <v>12</v>
      </c>
      <c r="H97" s="366" t="s">
        <v>222</v>
      </c>
      <c r="I97" s="373" t="s">
        <v>13</v>
      </c>
    </row>
    <row r="98" spans="1:19">
      <c r="A98" s="392"/>
      <c r="B98" s="370"/>
      <c r="C98" s="370"/>
      <c r="D98" s="364"/>
      <c r="E98" s="361"/>
      <c r="F98" s="370"/>
      <c r="G98" s="367"/>
      <c r="H98" s="367"/>
      <c r="I98" s="374"/>
    </row>
    <row r="99" spans="1:19">
      <c r="A99" s="392"/>
      <c r="B99" s="370"/>
      <c r="C99" s="370"/>
      <c r="D99" s="364"/>
      <c r="E99" s="361"/>
      <c r="F99" s="370"/>
      <c r="G99" s="367"/>
      <c r="H99" s="367"/>
      <c r="I99" s="374"/>
      <c r="J99" s="270"/>
    </row>
    <row r="100" spans="1:19">
      <c r="A100" s="530" t="s">
        <v>276</v>
      </c>
      <c r="B100" s="531"/>
      <c r="C100" s="531"/>
      <c r="D100" s="191" t="s">
        <v>277</v>
      </c>
      <c r="E100" s="331">
        <v>1515.04</v>
      </c>
      <c r="F100" s="63" t="s">
        <v>37</v>
      </c>
      <c r="G100" s="48" t="s">
        <v>37</v>
      </c>
      <c r="H100" s="154">
        <f>SUM(E100:G100)</f>
        <v>1515.04</v>
      </c>
      <c r="I100" s="155">
        <f>H100*12</f>
        <v>18180.48</v>
      </c>
      <c r="J100" s="297"/>
      <c r="K100" s="78"/>
    </row>
    <row r="101" spans="1:19">
      <c r="A101" s="530" t="s">
        <v>276</v>
      </c>
      <c r="B101" s="531"/>
      <c r="C101" s="531"/>
      <c r="D101" s="191" t="s">
        <v>278</v>
      </c>
      <c r="E101" s="331">
        <v>1515.04</v>
      </c>
      <c r="F101" s="63" t="s">
        <v>37</v>
      </c>
      <c r="G101" s="48" t="s">
        <v>37</v>
      </c>
      <c r="H101" s="154">
        <f t="shared" ref="H101:H103" si="8">SUM(E101:G101)</f>
        <v>1515.04</v>
      </c>
      <c r="I101" s="155">
        <f t="shared" ref="I101:I103" si="9">H101*12</f>
        <v>18180.48</v>
      </c>
      <c r="J101" s="297"/>
      <c r="K101" s="78"/>
    </row>
    <row r="102" spans="1:19">
      <c r="A102" s="530" t="s">
        <v>276</v>
      </c>
      <c r="B102" s="531"/>
      <c r="C102" s="531"/>
      <c r="D102" s="191" t="s">
        <v>279</v>
      </c>
      <c r="E102" s="331">
        <v>1623.26</v>
      </c>
      <c r="F102" s="63" t="s">
        <v>37</v>
      </c>
      <c r="G102" s="48" t="s">
        <v>37</v>
      </c>
      <c r="H102" s="154">
        <f t="shared" si="8"/>
        <v>1623.26</v>
      </c>
      <c r="I102" s="155">
        <f t="shared" si="9"/>
        <v>19479.12</v>
      </c>
      <c r="J102" s="297"/>
      <c r="K102" s="78"/>
    </row>
    <row r="103" spans="1:19" ht="15.75" thickBot="1">
      <c r="A103" s="532" t="s">
        <v>276</v>
      </c>
      <c r="B103" s="533"/>
      <c r="C103" s="533"/>
      <c r="D103" s="272" t="s">
        <v>280</v>
      </c>
      <c r="E103" s="333">
        <v>2029.07</v>
      </c>
      <c r="F103" s="160" t="s">
        <v>37</v>
      </c>
      <c r="G103" s="161" t="s">
        <v>37</v>
      </c>
      <c r="H103" s="156">
        <f t="shared" si="8"/>
        <v>2029.07</v>
      </c>
      <c r="I103" s="157">
        <f t="shared" si="9"/>
        <v>24348.84</v>
      </c>
      <c r="J103" s="297"/>
      <c r="K103" s="78"/>
    </row>
    <row r="104" spans="1:19" ht="15" customHeight="1">
      <c r="D104" s="61"/>
      <c r="E104" s="61"/>
      <c r="F104" s="60"/>
      <c r="G104" s="60"/>
      <c r="H104" s="62"/>
      <c r="I104" s="93"/>
      <c r="J104" s="297"/>
      <c r="M104" s="14"/>
      <c r="N104" s="61"/>
      <c r="O104" s="61"/>
      <c r="P104" s="60"/>
      <c r="Q104" s="60"/>
      <c r="R104" s="62"/>
      <c r="S104" s="93"/>
    </row>
    <row r="105" spans="1:19" ht="15" customHeight="1">
      <c r="D105" s="61"/>
      <c r="E105" s="61"/>
      <c r="F105" s="60"/>
      <c r="G105" s="60"/>
      <c r="H105" s="62"/>
      <c r="I105" s="93"/>
      <c r="J105" s="297"/>
      <c r="M105" s="14"/>
      <c r="N105" s="61"/>
      <c r="O105" s="61"/>
      <c r="P105" s="60"/>
      <c r="Q105" s="60"/>
      <c r="R105" s="62"/>
      <c r="S105" s="93"/>
    </row>
    <row r="106" spans="1:19" ht="15" customHeight="1" thickBot="1">
      <c r="A106" s="536" t="s">
        <v>281</v>
      </c>
      <c r="B106" s="536"/>
      <c r="C106" s="536"/>
      <c r="J106" s="297"/>
      <c r="K106" s="536"/>
      <c r="L106" s="536"/>
      <c r="M106" s="536"/>
      <c r="N106" s="14"/>
      <c r="O106" s="14"/>
      <c r="P106" s="14"/>
      <c r="Q106" s="14"/>
      <c r="R106" s="14"/>
      <c r="S106" s="14"/>
    </row>
    <row r="107" spans="1:19" ht="15" customHeight="1">
      <c r="A107" s="390" t="s">
        <v>3</v>
      </c>
      <c r="B107" s="369"/>
      <c r="C107" s="369"/>
      <c r="D107" s="363" t="s">
        <v>237</v>
      </c>
      <c r="E107" s="360" t="s">
        <v>5</v>
      </c>
      <c r="F107" s="369" t="s">
        <v>34</v>
      </c>
      <c r="G107" s="366" t="s">
        <v>12</v>
      </c>
      <c r="H107" s="366" t="s">
        <v>222</v>
      </c>
      <c r="I107" s="373" t="s">
        <v>13</v>
      </c>
      <c r="J107" s="297"/>
    </row>
    <row r="108" spans="1:19">
      <c r="A108" s="392"/>
      <c r="B108" s="370"/>
      <c r="C108" s="370"/>
      <c r="D108" s="364"/>
      <c r="E108" s="361"/>
      <c r="F108" s="370"/>
      <c r="G108" s="367"/>
      <c r="H108" s="367"/>
      <c r="I108" s="374"/>
      <c r="J108" s="297"/>
    </row>
    <row r="109" spans="1:19">
      <c r="A109" s="392"/>
      <c r="B109" s="370"/>
      <c r="C109" s="370"/>
      <c r="D109" s="364"/>
      <c r="E109" s="361"/>
      <c r="F109" s="370"/>
      <c r="G109" s="367"/>
      <c r="H109" s="367"/>
      <c r="I109" s="374"/>
      <c r="J109" s="297"/>
    </row>
    <row r="110" spans="1:19">
      <c r="A110" s="530" t="s">
        <v>276</v>
      </c>
      <c r="B110" s="531"/>
      <c r="C110" s="531"/>
      <c r="D110" s="191" t="s">
        <v>277</v>
      </c>
      <c r="E110" s="331">
        <v>1298.6099999999999</v>
      </c>
      <c r="F110" s="63" t="s">
        <v>37</v>
      </c>
      <c r="G110" s="49">
        <f>E110</f>
        <v>1298.6099999999999</v>
      </c>
      <c r="H110" s="154">
        <f>SUM(E110:F110)</f>
        <v>1298.6099999999999</v>
      </c>
      <c r="I110" s="155">
        <f>H110*14</f>
        <v>18180.539999999997</v>
      </c>
      <c r="J110" s="297"/>
      <c r="K110" s="78"/>
    </row>
    <row r="111" spans="1:19">
      <c r="A111" s="530" t="s">
        <v>276</v>
      </c>
      <c r="B111" s="531"/>
      <c r="C111" s="531"/>
      <c r="D111" s="191" t="s">
        <v>278</v>
      </c>
      <c r="E111" s="331">
        <v>1298.6099999999999</v>
      </c>
      <c r="F111" s="63" t="s">
        <v>37</v>
      </c>
      <c r="G111" s="49">
        <f t="shared" ref="G111:G113" si="10">E111</f>
        <v>1298.6099999999999</v>
      </c>
      <c r="H111" s="154">
        <f>SUM(E111:F111)</f>
        <v>1298.6099999999999</v>
      </c>
      <c r="I111" s="155">
        <f>H111*14</f>
        <v>18180.539999999997</v>
      </c>
      <c r="J111" s="297"/>
      <c r="K111" s="78"/>
    </row>
    <row r="112" spans="1:19">
      <c r="A112" s="530" t="s">
        <v>276</v>
      </c>
      <c r="B112" s="531"/>
      <c r="C112" s="531"/>
      <c r="D112" s="191" t="s">
        <v>279</v>
      </c>
      <c r="E112" s="331">
        <v>1391.36</v>
      </c>
      <c r="F112" s="63" t="s">
        <v>37</v>
      </c>
      <c r="G112" s="49">
        <f t="shared" si="10"/>
        <v>1391.36</v>
      </c>
      <c r="H112" s="154">
        <f>SUM(E112:F112)</f>
        <v>1391.36</v>
      </c>
      <c r="I112" s="155">
        <f>H112*14</f>
        <v>19479.039999999997</v>
      </c>
      <c r="J112" s="78"/>
    </row>
    <row r="113" spans="1:15" ht="15" customHeight="1" thickBot="1">
      <c r="A113" s="532" t="s">
        <v>276</v>
      </c>
      <c r="B113" s="533"/>
      <c r="C113" s="533"/>
      <c r="D113" s="272" t="s">
        <v>280</v>
      </c>
      <c r="E113" s="333">
        <v>1739.2</v>
      </c>
      <c r="F113" s="160" t="s">
        <v>37</v>
      </c>
      <c r="G113" s="153">
        <f t="shared" si="10"/>
        <v>1739.2</v>
      </c>
      <c r="H113" s="156">
        <f>SUM(E113:F113)</f>
        <v>1739.2</v>
      </c>
      <c r="I113" s="157">
        <f>H113*14</f>
        <v>24348.799999999999</v>
      </c>
      <c r="J113" s="297"/>
      <c r="K113" s="78"/>
      <c r="L113" s="78"/>
      <c r="M113" s="295"/>
      <c r="N113" s="78"/>
    </row>
    <row r="114" spans="1:15">
      <c r="D114" s="61"/>
      <c r="E114" s="61"/>
      <c r="F114" s="60"/>
      <c r="G114" s="60"/>
      <c r="H114" s="60"/>
      <c r="I114" s="93"/>
      <c r="J114" s="95"/>
      <c r="K114" s="78"/>
    </row>
    <row r="115" spans="1:15" ht="21" customHeight="1">
      <c r="A115" s="534" t="s">
        <v>282</v>
      </c>
      <c r="B115" s="534"/>
      <c r="C115" s="534"/>
      <c r="D115" s="534"/>
      <c r="E115" s="534"/>
      <c r="F115" s="534"/>
      <c r="G115" s="534"/>
      <c r="H115" s="534"/>
      <c r="I115" s="534"/>
      <c r="J115" s="534"/>
      <c r="K115" s="534"/>
      <c r="L115" s="534"/>
      <c r="M115" s="534"/>
      <c r="N115" s="534"/>
      <c r="O115" s="534"/>
    </row>
    <row r="116" spans="1:15">
      <c r="A116" s="96" t="s">
        <v>230</v>
      </c>
      <c r="B116" s="96"/>
      <c r="C116" s="97"/>
      <c r="D116" s="97"/>
      <c r="E116" s="97"/>
      <c r="F116" s="56"/>
    </row>
    <row r="117" spans="1:15" ht="15.75" thickBot="1">
      <c r="A117" s="535"/>
      <c r="B117" s="535"/>
      <c r="C117" s="535"/>
      <c r="D117" s="535"/>
      <c r="E117" s="535"/>
      <c r="F117" s="535"/>
    </row>
    <row r="118" spans="1:15" ht="15" customHeight="1">
      <c r="A118" s="390" t="s">
        <v>3</v>
      </c>
      <c r="B118" s="369"/>
      <c r="C118" s="369"/>
      <c r="D118" s="363" t="s">
        <v>237</v>
      </c>
      <c r="E118" s="360" t="s">
        <v>5</v>
      </c>
      <c r="F118" s="369" t="s">
        <v>34</v>
      </c>
      <c r="G118" s="366" t="s">
        <v>12</v>
      </c>
      <c r="H118" s="366" t="s">
        <v>222</v>
      </c>
      <c r="I118" s="373" t="s">
        <v>13</v>
      </c>
    </row>
    <row r="119" spans="1:15">
      <c r="A119" s="392"/>
      <c r="B119" s="370"/>
      <c r="C119" s="370"/>
      <c r="D119" s="364"/>
      <c r="E119" s="361"/>
      <c r="F119" s="370"/>
      <c r="G119" s="367"/>
      <c r="H119" s="367"/>
      <c r="I119" s="374"/>
    </row>
    <row r="120" spans="1:15">
      <c r="A120" s="392"/>
      <c r="B120" s="370"/>
      <c r="C120" s="370"/>
      <c r="D120" s="364"/>
      <c r="E120" s="361"/>
      <c r="F120" s="370"/>
      <c r="G120" s="367"/>
      <c r="H120" s="367"/>
      <c r="I120" s="374"/>
    </row>
    <row r="121" spans="1:15">
      <c r="A121" s="530" t="s">
        <v>445</v>
      </c>
      <c r="B121" s="531"/>
      <c r="C121" s="531"/>
      <c r="D121" s="191" t="s">
        <v>277</v>
      </c>
      <c r="E121" s="331">
        <v>1560</v>
      </c>
      <c r="F121" s="63" t="s">
        <v>37</v>
      </c>
      <c r="G121" s="48" t="s">
        <v>37</v>
      </c>
      <c r="H121" s="154">
        <f t="shared" ref="H121:H134" si="11">SUM(E121:G121)</f>
        <v>1560</v>
      </c>
      <c r="I121" s="155">
        <f t="shared" ref="I121:I134" si="12">H121*12</f>
        <v>18720</v>
      </c>
    </row>
    <row r="122" spans="1:15">
      <c r="A122" s="530" t="s">
        <v>445</v>
      </c>
      <c r="B122" s="531"/>
      <c r="C122" s="531"/>
      <c r="D122" s="191" t="s">
        <v>278</v>
      </c>
      <c r="E122" s="331">
        <v>1620</v>
      </c>
      <c r="F122" s="63" t="s">
        <v>37</v>
      </c>
      <c r="G122" s="48" t="s">
        <v>37</v>
      </c>
      <c r="H122" s="154">
        <f t="shared" si="11"/>
        <v>1620</v>
      </c>
      <c r="I122" s="155">
        <f t="shared" si="12"/>
        <v>19440</v>
      </c>
    </row>
    <row r="123" spans="1:15">
      <c r="A123" s="530" t="s">
        <v>445</v>
      </c>
      <c r="B123" s="531"/>
      <c r="C123" s="531"/>
      <c r="D123" s="191" t="s">
        <v>279</v>
      </c>
      <c r="E123" s="331">
        <v>1740</v>
      </c>
      <c r="F123" s="63" t="s">
        <v>37</v>
      </c>
      <c r="G123" s="48" t="s">
        <v>37</v>
      </c>
      <c r="H123" s="154">
        <f t="shared" si="11"/>
        <v>1740</v>
      </c>
      <c r="I123" s="155">
        <f t="shared" si="12"/>
        <v>20880</v>
      </c>
    </row>
    <row r="124" spans="1:15">
      <c r="A124" s="530" t="s">
        <v>445</v>
      </c>
      <c r="B124" s="531"/>
      <c r="C124" s="531"/>
      <c r="D124" s="271" t="s">
        <v>283</v>
      </c>
      <c r="E124" s="331">
        <v>1970.06</v>
      </c>
      <c r="F124" s="63" t="s">
        <v>37</v>
      </c>
      <c r="G124" s="48" t="s">
        <v>37</v>
      </c>
      <c r="H124" s="154">
        <f t="shared" si="11"/>
        <v>1970.06</v>
      </c>
      <c r="I124" s="155">
        <f t="shared" si="12"/>
        <v>23640.720000000001</v>
      </c>
    </row>
    <row r="125" spans="1:15">
      <c r="A125" s="530" t="s">
        <v>445</v>
      </c>
      <c r="B125" s="531"/>
      <c r="C125" s="531"/>
      <c r="D125" s="61" t="s">
        <v>446</v>
      </c>
      <c r="E125" s="331">
        <v>2442.87</v>
      </c>
      <c r="F125" s="63" t="s">
        <v>37</v>
      </c>
      <c r="G125" s="48" t="s">
        <v>37</v>
      </c>
      <c r="H125" s="154">
        <f t="shared" si="11"/>
        <v>2442.87</v>
      </c>
      <c r="I125" s="155">
        <f t="shared" si="12"/>
        <v>29314.44</v>
      </c>
    </row>
    <row r="126" spans="1:15">
      <c r="A126" s="530" t="s">
        <v>284</v>
      </c>
      <c r="B126" s="531"/>
      <c r="C126" s="531"/>
      <c r="D126" s="191" t="s">
        <v>277</v>
      </c>
      <c r="E126" s="331">
        <v>2310.39</v>
      </c>
      <c r="F126" s="63" t="s">
        <v>37</v>
      </c>
      <c r="G126" s="48" t="s">
        <v>37</v>
      </c>
      <c r="H126" s="154">
        <f t="shared" si="11"/>
        <v>2310.39</v>
      </c>
      <c r="I126" s="155">
        <f t="shared" si="12"/>
        <v>27724.68</v>
      </c>
    </row>
    <row r="127" spans="1:15">
      <c r="A127" s="530" t="s">
        <v>284</v>
      </c>
      <c r="B127" s="531"/>
      <c r="C127" s="531"/>
      <c r="D127" s="191" t="s">
        <v>278</v>
      </c>
      <c r="E127" s="331">
        <v>2310.39</v>
      </c>
      <c r="F127" s="63" t="s">
        <v>37</v>
      </c>
      <c r="G127" s="48" t="s">
        <v>37</v>
      </c>
      <c r="H127" s="154">
        <f t="shared" si="11"/>
        <v>2310.39</v>
      </c>
      <c r="I127" s="155">
        <f t="shared" si="12"/>
        <v>27724.68</v>
      </c>
    </row>
    <row r="128" spans="1:15">
      <c r="A128" s="530" t="s">
        <v>284</v>
      </c>
      <c r="B128" s="531"/>
      <c r="C128" s="531"/>
      <c r="D128" s="191" t="s">
        <v>279</v>
      </c>
      <c r="E128" s="331">
        <v>2310.39</v>
      </c>
      <c r="F128" s="63" t="s">
        <v>37</v>
      </c>
      <c r="G128" s="48" t="s">
        <v>37</v>
      </c>
      <c r="H128" s="154">
        <f t="shared" si="11"/>
        <v>2310.39</v>
      </c>
      <c r="I128" s="155">
        <f t="shared" si="12"/>
        <v>27724.68</v>
      </c>
    </row>
    <row r="129" spans="1:15">
      <c r="A129" s="530" t="s">
        <v>284</v>
      </c>
      <c r="B129" s="531"/>
      <c r="C129" s="531"/>
      <c r="D129" s="271" t="s">
        <v>283</v>
      </c>
      <c r="E129" s="331">
        <v>1970.06</v>
      </c>
      <c r="F129" s="63" t="s">
        <v>37</v>
      </c>
      <c r="G129" s="48" t="s">
        <v>37</v>
      </c>
      <c r="H129" s="154">
        <f t="shared" si="11"/>
        <v>1970.06</v>
      </c>
      <c r="I129" s="155">
        <f t="shared" si="12"/>
        <v>23640.720000000001</v>
      </c>
      <c r="J129" s="269"/>
      <c r="K129" s="78"/>
    </row>
    <row r="130" spans="1:15">
      <c r="A130" s="530" t="s">
        <v>285</v>
      </c>
      <c r="B130" s="531"/>
      <c r="C130" s="531"/>
      <c r="D130" s="191" t="s">
        <v>277</v>
      </c>
      <c r="E130" s="331">
        <v>2367.35</v>
      </c>
      <c r="F130" s="63" t="s">
        <v>37</v>
      </c>
      <c r="G130" s="48" t="s">
        <v>37</v>
      </c>
      <c r="H130" s="154">
        <f t="shared" si="11"/>
        <v>2367.35</v>
      </c>
      <c r="I130" s="155">
        <f t="shared" si="12"/>
        <v>28408.199999999997</v>
      </c>
      <c r="J130" s="269"/>
      <c r="K130" s="78"/>
    </row>
    <row r="131" spans="1:15">
      <c r="A131" s="530" t="s">
        <v>285</v>
      </c>
      <c r="B131" s="531"/>
      <c r="C131" s="531"/>
      <c r="D131" s="191" t="s">
        <v>278</v>
      </c>
      <c r="E131" s="331">
        <v>2367.35</v>
      </c>
      <c r="F131" s="63" t="s">
        <v>37</v>
      </c>
      <c r="G131" s="48" t="s">
        <v>37</v>
      </c>
      <c r="H131" s="154">
        <f t="shared" si="11"/>
        <v>2367.35</v>
      </c>
      <c r="I131" s="155">
        <f t="shared" si="12"/>
        <v>28408.199999999997</v>
      </c>
      <c r="J131" s="269"/>
      <c r="K131" s="78"/>
    </row>
    <row r="132" spans="1:15">
      <c r="A132" s="530" t="s">
        <v>285</v>
      </c>
      <c r="B132" s="531"/>
      <c r="C132" s="531"/>
      <c r="D132" s="191" t="s">
        <v>279</v>
      </c>
      <c r="E132" s="331">
        <v>2367.35</v>
      </c>
      <c r="F132" s="63" t="s">
        <v>37</v>
      </c>
      <c r="G132" s="48" t="s">
        <v>37</v>
      </c>
      <c r="H132" s="154">
        <f t="shared" si="11"/>
        <v>2367.35</v>
      </c>
      <c r="I132" s="155">
        <f t="shared" si="12"/>
        <v>28408.199999999997</v>
      </c>
      <c r="J132" s="269"/>
      <c r="K132" s="78"/>
    </row>
    <row r="133" spans="1:15">
      <c r="A133" s="531" t="s">
        <v>285</v>
      </c>
      <c r="B133" s="531"/>
      <c r="C133" s="531"/>
      <c r="D133" s="349" t="s">
        <v>283</v>
      </c>
      <c r="E133" s="347">
        <v>1970.06</v>
      </c>
      <c r="F133" s="63" t="s">
        <v>37</v>
      </c>
      <c r="G133" s="48" t="s">
        <v>37</v>
      </c>
      <c r="H133" s="154">
        <f t="shared" si="11"/>
        <v>1970.06</v>
      </c>
      <c r="I133" s="155">
        <f t="shared" si="12"/>
        <v>23640.720000000001</v>
      </c>
      <c r="J133" s="269"/>
      <c r="K133" s="78"/>
    </row>
    <row r="134" spans="1:15" ht="15.75" thickBot="1">
      <c r="A134" s="533" t="s">
        <v>449</v>
      </c>
      <c r="B134" s="533"/>
      <c r="C134" s="533"/>
      <c r="D134" s="350" t="s">
        <v>450</v>
      </c>
      <c r="E134" s="348">
        <v>2367.35</v>
      </c>
      <c r="F134" s="160" t="s">
        <v>37</v>
      </c>
      <c r="G134" s="161" t="s">
        <v>37</v>
      </c>
      <c r="H134" s="156">
        <f t="shared" si="11"/>
        <v>2367.35</v>
      </c>
      <c r="I134" s="157">
        <f t="shared" si="12"/>
        <v>28408.199999999997</v>
      </c>
      <c r="J134" s="269"/>
      <c r="K134" s="78"/>
    </row>
    <row r="135" spans="1:15">
      <c r="A135" s="215"/>
      <c r="B135" s="215"/>
      <c r="C135" s="215"/>
      <c r="D135" s="61"/>
      <c r="E135" s="60"/>
      <c r="F135" s="60"/>
      <c r="G135" s="62"/>
      <c r="H135" s="60"/>
      <c r="I135" s="60"/>
      <c r="J135" s="269"/>
      <c r="K135" s="78"/>
    </row>
    <row r="137" spans="1:15" ht="21" customHeight="1">
      <c r="A137" s="534" t="s">
        <v>286</v>
      </c>
      <c r="B137" s="534"/>
      <c r="C137" s="534"/>
      <c r="D137" s="534"/>
      <c r="E137" s="534"/>
      <c r="F137" s="534"/>
      <c r="G137" s="534"/>
      <c r="H137" s="534"/>
      <c r="I137" s="534"/>
      <c r="J137" s="534"/>
      <c r="K137" s="534"/>
      <c r="L137" s="534"/>
      <c r="M137" s="534"/>
      <c r="N137" s="534"/>
      <c r="O137" s="534"/>
    </row>
    <row r="138" spans="1:15">
      <c r="A138" s="96" t="s">
        <v>230</v>
      </c>
    </row>
    <row r="139" spans="1:15" ht="15.75" thickBot="1"/>
    <row r="140" spans="1:15" ht="15" customHeight="1">
      <c r="A140" s="390" t="s">
        <v>3</v>
      </c>
      <c r="B140" s="369"/>
      <c r="C140" s="369"/>
      <c r="D140" s="363" t="s">
        <v>237</v>
      </c>
      <c r="E140" s="360" t="s">
        <v>5</v>
      </c>
      <c r="F140" s="369" t="s">
        <v>34</v>
      </c>
      <c r="G140" s="366" t="s">
        <v>12</v>
      </c>
      <c r="H140" s="366" t="s">
        <v>222</v>
      </c>
      <c r="I140" s="373" t="s">
        <v>13</v>
      </c>
    </row>
    <row r="141" spans="1:15">
      <c r="A141" s="392"/>
      <c r="B141" s="370"/>
      <c r="C141" s="370"/>
      <c r="D141" s="364"/>
      <c r="E141" s="361"/>
      <c r="F141" s="370"/>
      <c r="G141" s="367"/>
      <c r="H141" s="367"/>
      <c r="I141" s="374"/>
    </row>
    <row r="142" spans="1:15">
      <c r="A142" s="392"/>
      <c r="B142" s="370"/>
      <c r="C142" s="370"/>
      <c r="D142" s="364"/>
      <c r="E142" s="361"/>
      <c r="F142" s="370"/>
      <c r="G142" s="367"/>
      <c r="H142" s="367"/>
      <c r="I142" s="374"/>
    </row>
    <row r="143" spans="1:15">
      <c r="A143" s="530" t="s">
        <v>287</v>
      </c>
      <c r="B143" s="531"/>
      <c r="C143" s="531"/>
      <c r="D143" s="191" t="s">
        <v>277</v>
      </c>
      <c r="E143" s="331">
        <v>1573.45</v>
      </c>
      <c r="F143" s="63" t="s">
        <v>37</v>
      </c>
      <c r="G143" s="48" t="s">
        <v>37</v>
      </c>
      <c r="H143" s="154">
        <f>SUM(E143:G143)</f>
        <v>1573.45</v>
      </c>
      <c r="I143" s="155">
        <f>H143*12</f>
        <v>18881.400000000001</v>
      </c>
      <c r="J143" s="269"/>
      <c r="K143" s="78"/>
    </row>
    <row r="144" spans="1:15">
      <c r="A144" s="530" t="s">
        <v>287</v>
      </c>
      <c r="B144" s="531"/>
      <c r="C144" s="531"/>
      <c r="D144" s="191" t="s">
        <v>278</v>
      </c>
      <c r="E144" s="331">
        <v>1573.45</v>
      </c>
      <c r="F144" s="63" t="s">
        <v>37</v>
      </c>
      <c r="G144" s="48" t="s">
        <v>37</v>
      </c>
      <c r="H144" s="154">
        <f t="shared" ref="H144:H146" si="13">SUM(E144:G144)</f>
        <v>1573.45</v>
      </c>
      <c r="I144" s="155">
        <f t="shared" ref="I144:I146" si="14">H144*12</f>
        <v>18881.400000000001</v>
      </c>
      <c r="J144" s="269"/>
      <c r="K144" s="78"/>
    </row>
    <row r="145" spans="1:11">
      <c r="A145" s="530" t="s">
        <v>287</v>
      </c>
      <c r="B145" s="531"/>
      <c r="C145" s="531"/>
      <c r="D145" s="191" t="s">
        <v>279</v>
      </c>
      <c r="E145" s="331">
        <v>1639.84</v>
      </c>
      <c r="F145" s="63" t="s">
        <v>37</v>
      </c>
      <c r="G145" s="48" t="s">
        <v>37</v>
      </c>
      <c r="H145" s="154">
        <f t="shared" si="13"/>
        <v>1639.84</v>
      </c>
      <c r="I145" s="155">
        <f t="shared" si="14"/>
        <v>19678.079999999998</v>
      </c>
      <c r="J145" s="269"/>
      <c r="K145" s="78"/>
    </row>
    <row r="146" spans="1:11" ht="15.75" thickBot="1">
      <c r="A146" s="532" t="s">
        <v>287</v>
      </c>
      <c r="B146" s="533"/>
      <c r="C146" s="533"/>
      <c r="D146" s="272" t="s">
        <v>283</v>
      </c>
      <c r="E146" s="333">
        <v>1970.06</v>
      </c>
      <c r="F146" s="160" t="s">
        <v>37</v>
      </c>
      <c r="G146" s="161" t="s">
        <v>37</v>
      </c>
      <c r="H146" s="156">
        <f t="shared" si="13"/>
        <v>1970.06</v>
      </c>
      <c r="I146" s="157">
        <f t="shared" si="14"/>
        <v>23640.720000000001</v>
      </c>
      <c r="J146" s="269"/>
      <c r="K146" s="78"/>
    </row>
    <row r="147" spans="1:11">
      <c r="C147" s="14" t="s">
        <v>235</v>
      </c>
    </row>
    <row r="148" spans="1:11" ht="18.75">
      <c r="A148" s="17" t="s">
        <v>288</v>
      </c>
    </row>
    <row r="149" spans="1:11" ht="19.5" thickBot="1">
      <c r="A149" s="17"/>
    </row>
    <row r="150" spans="1:11" ht="18.75">
      <c r="A150" s="17"/>
      <c r="C150" s="390" t="s">
        <v>140</v>
      </c>
      <c r="D150" s="394" t="s">
        <v>151</v>
      </c>
    </row>
    <row r="151" spans="1:11">
      <c r="C151" s="392"/>
      <c r="D151" s="374"/>
    </row>
    <row r="152" spans="1:11">
      <c r="C152" s="392"/>
      <c r="D152" s="374"/>
    </row>
    <row r="153" spans="1:11">
      <c r="C153" s="142" t="s">
        <v>289</v>
      </c>
      <c r="D153" s="273">
        <v>63.24</v>
      </c>
      <c r="E153" s="269"/>
      <c r="F153" s="61"/>
    </row>
    <row r="154" spans="1:11" ht="15.75" thickBot="1">
      <c r="C154" s="143" t="s">
        <v>290</v>
      </c>
      <c r="D154" s="274">
        <v>54.22</v>
      </c>
      <c r="E154" s="78"/>
      <c r="F154" s="61"/>
    </row>
    <row r="155" spans="1:11">
      <c r="D155" s="61"/>
      <c r="E155" s="61"/>
      <c r="F155" s="14" t="s">
        <v>235</v>
      </c>
    </row>
    <row r="156" spans="1:11">
      <c r="D156" s="61"/>
    </row>
    <row r="157" spans="1:11">
      <c r="D157" s="61"/>
    </row>
  </sheetData>
  <mergeCells count="167">
    <mergeCell ref="A134:C134"/>
    <mergeCell ref="A13:C13"/>
    <mergeCell ref="A14:C14"/>
    <mergeCell ref="A7:C7"/>
    <mergeCell ref="A8:C8"/>
    <mergeCell ref="A9:C9"/>
    <mergeCell ref="A10:C10"/>
    <mergeCell ref="A11:C11"/>
    <mergeCell ref="A12:C12"/>
    <mergeCell ref="A25:B25"/>
    <mergeCell ref="A29:B31"/>
    <mergeCell ref="C29:C31"/>
    <mergeCell ref="A33:B33"/>
    <mergeCell ref="A34:B34"/>
    <mergeCell ref="A39:B41"/>
    <mergeCell ref="C39:C41"/>
    <mergeCell ref="A53:B53"/>
    <mergeCell ref="A54:B54"/>
    <mergeCell ref="A55:B55"/>
    <mergeCell ref="A59:B61"/>
    <mergeCell ref="C59:C61"/>
    <mergeCell ref="A67:B69"/>
    <mergeCell ref="C67:C69"/>
    <mergeCell ref="A110:C110"/>
    <mergeCell ref="A17:O17"/>
    <mergeCell ref="A22:B24"/>
    <mergeCell ref="C22:C24"/>
    <mergeCell ref="D22:D24"/>
    <mergeCell ref="E22:E24"/>
    <mergeCell ref="F22:F24"/>
    <mergeCell ref="G22:G24"/>
    <mergeCell ref="H22:H24"/>
    <mergeCell ref="A2:O2"/>
    <mergeCell ref="A4:C6"/>
    <mergeCell ref="D4:D6"/>
    <mergeCell ref="E4:E6"/>
    <mergeCell ref="F4:F6"/>
    <mergeCell ref="G4:G6"/>
    <mergeCell ref="H4:H6"/>
    <mergeCell ref="I4:I6"/>
    <mergeCell ref="J4:J6"/>
    <mergeCell ref="D39:D41"/>
    <mergeCell ref="E39:E41"/>
    <mergeCell ref="G29:G31"/>
    <mergeCell ref="H29:H31"/>
    <mergeCell ref="I29:I31"/>
    <mergeCell ref="A32:B32"/>
    <mergeCell ref="A35:B35"/>
    <mergeCell ref="A45:B45"/>
    <mergeCell ref="A49:B51"/>
    <mergeCell ref="C49:C51"/>
    <mergeCell ref="D49:D51"/>
    <mergeCell ref="E49:E51"/>
    <mergeCell ref="F49:F51"/>
    <mergeCell ref="F39:F41"/>
    <mergeCell ref="G39:G41"/>
    <mergeCell ref="H39:H41"/>
    <mergeCell ref="A42:B42"/>
    <mergeCell ref="A43:B43"/>
    <mergeCell ref="A44:B44"/>
    <mergeCell ref="D29:D31"/>
    <mergeCell ref="E29:E31"/>
    <mergeCell ref="F29:F31"/>
    <mergeCell ref="D59:D61"/>
    <mergeCell ref="G49:G51"/>
    <mergeCell ref="H49:H51"/>
    <mergeCell ref="I49:I51"/>
    <mergeCell ref="A52:B52"/>
    <mergeCell ref="E59:E61"/>
    <mergeCell ref="F59:F61"/>
    <mergeCell ref="G59:G61"/>
    <mergeCell ref="H59:H61"/>
    <mergeCell ref="D67:D69"/>
    <mergeCell ref="E67:E69"/>
    <mergeCell ref="F67:F69"/>
    <mergeCell ref="G67:G69"/>
    <mergeCell ref="H67:H69"/>
    <mergeCell ref="A70:B70"/>
    <mergeCell ref="A62:B62"/>
    <mergeCell ref="A74:B76"/>
    <mergeCell ref="C74:C76"/>
    <mergeCell ref="D74:D76"/>
    <mergeCell ref="E74:E76"/>
    <mergeCell ref="F74:F76"/>
    <mergeCell ref="G74:G76"/>
    <mergeCell ref="H74:H76"/>
    <mergeCell ref="I74:I76"/>
    <mergeCell ref="A77:B77"/>
    <mergeCell ref="A78:B78"/>
    <mergeCell ref="A82:B84"/>
    <mergeCell ref="C82:C84"/>
    <mergeCell ref="D82:D84"/>
    <mergeCell ref="E82:E84"/>
    <mergeCell ref="F82:F84"/>
    <mergeCell ref="G82:G84"/>
    <mergeCell ref="H82:H84"/>
    <mergeCell ref="G89:G91"/>
    <mergeCell ref="H89:H91"/>
    <mergeCell ref="A92:B92"/>
    <mergeCell ref="A94:O94"/>
    <mergeCell ref="A96:F96"/>
    <mergeCell ref="K96:L96"/>
    <mergeCell ref="A85:B85"/>
    <mergeCell ref="A89:B91"/>
    <mergeCell ref="C89:C91"/>
    <mergeCell ref="D89:D91"/>
    <mergeCell ref="E89:E91"/>
    <mergeCell ref="F89:F91"/>
    <mergeCell ref="I97:I99"/>
    <mergeCell ref="A100:C100"/>
    <mergeCell ref="A101:C101"/>
    <mergeCell ref="A102:C102"/>
    <mergeCell ref="A103:C103"/>
    <mergeCell ref="A97:C99"/>
    <mergeCell ref="D97:D99"/>
    <mergeCell ref="E97:E99"/>
    <mergeCell ref="F97:F99"/>
    <mergeCell ref="G97:G99"/>
    <mergeCell ref="H97:H99"/>
    <mergeCell ref="A111:C111"/>
    <mergeCell ref="A112:C112"/>
    <mergeCell ref="A113:C113"/>
    <mergeCell ref="A115:O115"/>
    <mergeCell ref="A117:F117"/>
    <mergeCell ref="A106:C106"/>
    <mergeCell ref="K106:M106"/>
    <mergeCell ref="A107:C109"/>
    <mergeCell ref="D107:D109"/>
    <mergeCell ref="E107:E109"/>
    <mergeCell ref="F107:F109"/>
    <mergeCell ref="G107:G109"/>
    <mergeCell ref="H107:H109"/>
    <mergeCell ref="I107:I109"/>
    <mergeCell ref="A129:C129"/>
    <mergeCell ref="A130:C130"/>
    <mergeCell ref="A131:C131"/>
    <mergeCell ref="A132:C132"/>
    <mergeCell ref="A133:C133"/>
    <mergeCell ref="I118:I120"/>
    <mergeCell ref="A118:C120"/>
    <mergeCell ref="D118:D120"/>
    <mergeCell ref="E118:E120"/>
    <mergeCell ref="F118:F120"/>
    <mergeCell ref="G118:G120"/>
    <mergeCell ref="H118:H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43:C143"/>
    <mergeCell ref="A144:C144"/>
    <mergeCell ref="A145:C145"/>
    <mergeCell ref="A146:C146"/>
    <mergeCell ref="C150:C152"/>
    <mergeCell ref="D150:D152"/>
    <mergeCell ref="A137:O137"/>
    <mergeCell ref="A140:C142"/>
    <mergeCell ref="D140:D142"/>
    <mergeCell ref="E140:E142"/>
    <mergeCell ref="F140:F142"/>
    <mergeCell ref="G140:G142"/>
    <mergeCell ref="H140:H142"/>
    <mergeCell ref="I140:I142"/>
  </mergeCells>
  <conditionalFormatting sqref="R7:R9">
    <cfRule type="colorScale" priority="1">
      <colorScale>
        <cfvo type="min"/>
        <cfvo type="max"/>
        <color rgb="FFFF7128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FB0D-BAFA-450F-BAD7-55D3B46A3439}">
  <sheetPr>
    <tabColor rgb="FF92D050"/>
    <pageSetUpPr fitToPage="1"/>
  </sheetPr>
  <dimension ref="A1:S332"/>
  <sheetViews>
    <sheetView showGridLines="0" zoomScale="90" zoomScaleNormal="90" workbookViewId="0">
      <selection activeCell="L99" sqref="L99"/>
    </sheetView>
  </sheetViews>
  <sheetFormatPr defaultColWidth="11.42578125" defaultRowHeight="15"/>
  <cols>
    <col min="1" max="1" width="31.140625" customWidth="1"/>
    <col min="2" max="2" width="16" customWidth="1"/>
    <col min="3" max="3" width="19.140625" customWidth="1"/>
    <col min="4" max="4" width="21.5703125" customWidth="1"/>
    <col min="5" max="5" width="22" customWidth="1"/>
    <col min="6" max="6" width="19.85546875" customWidth="1"/>
    <col min="7" max="7" width="17.85546875" customWidth="1"/>
    <col min="8" max="8" width="19.28515625" customWidth="1"/>
    <col min="9" max="9" width="19.42578125" customWidth="1"/>
    <col min="10" max="10" width="15.42578125" customWidth="1"/>
    <col min="11" max="12" width="13.42578125" customWidth="1"/>
    <col min="13" max="13" width="15.5703125" style="2" customWidth="1"/>
    <col min="14" max="14" width="15.5703125" customWidth="1"/>
    <col min="15" max="15" width="12.140625" customWidth="1"/>
    <col min="19" max="19" width="15.42578125" customWidth="1"/>
  </cols>
  <sheetData>
    <row r="1" spans="1:19" ht="15.75" customHeight="1">
      <c r="A1" s="16"/>
    </row>
    <row r="2" spans="1:19" ht="21">
      <c r="A2" s="396" t="s">
        <v>291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288"/>
    </row>
    <row r="4" spans="1:19">
      <c r="C4" s="227"/>
    </row>
    <row r="5" spans="1:19">
      <c r="A5" s="9" t="s">
        <v>292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76"/>
      <c r="N5" s="9"/>
      <c r="O5" s="9"/>
    </row>
    <row r="7" spans="1:19">
      <c r="A7" t="s">
        <v>1</v>
      </c>
    </row>
    <row r="9" spans="1:19">
      <c r="A9" t="s">
        <v>293</v>
      </c>
    </row>
    <row r="10" spans="1:19" ht="15.75" thickBot="1"/>
    <row r="11" spans="1:19" ht="30">
      <c r="A11" s="141" t="s">
        <v>294</v>
      </c>
      <c r="B11" s="145" t="s">
        <v>125</v>
      </c>
      <c r="C11" s="309" t="s">
        <v>295</v>
      </c>
      <c r="D11" s="141" t="s">
        <v>5</v>
      </c>
      <c r="E11" s="144" t="s">
        <v>296</v>
      </c>
      <c r="F11" s="144" t="s">
        <v>297</v>
      </c>
      <c r="G11" s="144" t="s">
        <v>298</v>
      </c>
      <c r="H11" s="144" t="s">
        <v>299</v>
      </c>
      <c r="I11" s="145" t="s">
        <v>12</v>
      </c>
      <c r="J11" s="140" t="s">
        <v>13</v>
      </c>
    </row>
    <row r="12" spans="1:19" ht="28.5" customHeight="1" thickBot="1">
      <c r="A12" s="162" t="s">
        <v>300</v>
      </c>
      <c r="B12" s="66">
        <v>29</v>
      </c>
      <c r="C12" s="192">
        <v>3</v>
      </c>
      <c r="D12" s="303">
        <v>1326.8976000000002</v>
      </c>
      <c r="E12" s="73">
        <v>1039.6146000000001</v>
      </c>
      <c r="F12" s="73">
        <v>4434.6539999999995</v>
      </c>
      <c r="G12" s="156">
        <v>6801.1661999999997</v>
      </c>
      <c r="H12" s="153">
        <v>818.82</v>
      </c>
      <c r="I12" s="153">
        <v>6293.0885999999991</v>
      </c>
      <c r="J12" s="163">
        <v>94200.18</v>
      </c>
      <c r="K12" s="2"/>
      <c r="L12" s="2"/>
      <c r="N12" s="199"/>
      <c r="Q12" s="275"/>
      <c r="R12" s="199"/>
      <c r="S12" s="199"/>
    </row>
    <row r="13" spans="1:19">
      <c r="A13" s="71"/>
      <c r="B13" s="14"/>
      <c r="C13" s="14"/>
      <c r="D13" s="3"/>
      <c r="E13" s="3"/>
      <c r="F13" s="3"/>
      <c r="G13" s="4"/>
      <c r="H13" s="3"/>
      <c r="I13" s="3"/>
      <c r="J13" s="3"/>
      <c r="K13" s="2"/>
      <c r="L13" s="2"/>
      <c r="M13" s="3"/>
      <c r="N13" s="199"/>
      <c r="O13" s="4"/>
      <c r="P13" s="276"/>
    </row>
    <row r="14" spans="1:19" ht="15.75" thickBot="1">
      <c r="A14" s="71"/>
      <c r="B14" s="14"/>
      <c r="C14" s="14"/>
      <c r="D14" s="3"/>
      <c r="E14" s="3"/>
      <c r="F14" s="3"/>
      <c r="G14" s="4"/>
      <c r="H14" s="3"/>
      <c r="I14" s="3"/>
      <c r="J14" s="3"/>
      <c r="K14" s="2"/>
      <c r="L14" s="2"/>
      <c r="M14" s="3"/>
      <c r="N14" s="199"/>
      <c r="O14" s="4"/>
      <c r="P14" s="276"/>
    </row>
    <row r="15" spans="1:19" ht="30">
      <c r="A15" s="141" t="s">
        <v>294</v>
      </c>
      <c r="B15" s="145" t="s">
        <v>125</v>
      </c>
      <c r="C15" s="309" t="s">
        <v>295</v>
      </c>
      <c r="D15" s="141" t="s">
        <v>5</v>
      </c>
      <c r="E15" s="144" t="s">
        <v>296</v>
      </c>
      <c r="F15" s="144" t="s">
        <v>297</v>
      </c>
      <c r="G15" s="144" t="s">
        <v>298</v>
      </c>
      <c r="H15" s="144" t="s">
        <v>299</v>
      </c>
      <c r="I15" s="145" t="s">
        <v>12</v>
      </c>
      <c r="J15" s="140" t="s">
        <v>13</v>
      </c>
      <c r="K15" s="2"/>
      <c r="L15" s="2"/>
      <c r="N15" s="199"/>
    </row>
    <row r="16" spans="1:19">
      <c r="A16" s="142" t="s">
        <v>301</v>
      </c>
      <c r="B16" s="64">
        <v>29</v>
      </c>
      <c r="C16" s="191">
        <v>2</v>
      </c>
      <c r="D16" s="302">
        <v>1326.8976000000002</v>
      </c>
      <c r="E16" s="72">
        <v>1039.6146000000001</v>
      </c>
      <c r="F16" s="228">
        <v>3591.3078</v>
      </c>
      <c r="G16" s="154">
        <v>5957.82</v>
      </c>
      <c r="H16" s="49">
        <v>818.82</v>
      </c>
      <c r="I16" s="49">
        <v>5449.7424000000001</v>
      </c>
      <c r="J16" s="165">
        <v>82393.324800000002</v>
      </c>
      <c r="K16" s="2"/>
      <c r="L16" s="2"/>
      <c r="N16" s="199"/>
    </row>
    <row r="17" spans="1:14">
      <c r="A17" s="142" t="s">
        <v>301</v>
      </c>
      <c r="B17" s="64">
        <v>29</v>
      </c>
      <c r="C17" s="191">
        <v>1</v>
      </c>
      <c r="D17" s="302">
        <v>1326.8976000000002</v>
      </c>
      <c r="E17" s="72">
        <v>1039.6146000000001</v>
      </c>
      <c r="F17" s="228">
        <v>3039.3654000000001</v>
      </c>
      <c r="G17" s="154">
        <v>5405.8775999999998</v>
      </c>
      <c r="H17" s="49">
        <v>818.82</v>
      </c>
      <c r="I17" s="49">
        <v>4897.8</v>
      </c>
      <c r="J17" s="165">
        <v>74666.14</v>
      </c>
      <c r="K17" s="2"/>
      <c r="L17" s="2"/>
      <c r="N17" s="199"/>
    </row>
    <row r="18" spans="1:14">
      <c r="A18" s="142" t="s">
        <v>301</v>
      </c>
      <c r="B18" s="64">
        <v>28</v>
      </c>
      <c r="C18" s="191">
        <v>2</v>
      </c>
      <c r="D18" s="302">
        <v>1326.8976000000002</v>
      </c>
      <c r="E18" s="72">
        <v>995.928</v>
      </c>
      <c r="F18" s="228">
        <v>3080.3694</v>
      </c>
      <c r="G18" s="154">
        <v>5403.1949999999997</v>
      </c>
      <c r="H18" s="49">
        <v>818.82</v>
      </c>
      <c r="I18" s="49">
        <v>4895.1174000000001</v>
      </c>
      <c r="J18" s="165">
        <v>74628.58</v>
      </c>
      <c r="K18" s="2"/>
      <c r="L18" s="2"/>
      <c r="N18" s="199"/>
    </row>
    <row r="19" spans="1:14">
      <c r="A19" s="142" t="s">
        <v>301</v>
      </c>
      <c r="B19" s="64">
        <v>28</v>
      </c>
      <c r="C19" s="191">
        <v>1</v>
      </c>
      <c r="D19" s="302">
        <v>1326.8976000000002</v>
      </c>
      <c r="E19" s="72">
        <v>995.928</v>
      </c>
      <c r="F19" s="72">
        <v>2924.6052000000004</v>
      </c>
      <c r="G19" s="154">
        <v>5247.4308000000001</v>
      </c>
      <c r="H19" s="49">
        <v>818.82</v>
      </c>
      <c r="I19" s="49">
        <v>4739.3532000000005</v>
      </c>
      <c r="J19" s="165">
        <v>72447.876000000004</v>
      </c>
      <c r="K19" s="2"/>
      <c r="L19" s="2"/>
      <c r="N19" s="199"/>
    </row>
    <row r="20" spans="1:14">
      <c r="A20" s="142" t="s">
        <v>301</v>
      </c>
      <c r="B20" s="64">
        <v>26</v>
      </c>
      <c r="C20" s="191" t="s">
        <v>37</v>
      </c>
      <c r="D20" s="302">
        <v>1326.8976000000002</v>
      </c>
      <c r="E20" s="72">
        <v>835.38</v>
      </c>
      <c r="F20" s="72">
        <v>2306.5565999999999</v>
      </c>
      <c r="G20" s="154">
        <v>4468.8342000000002</v>
      </c>
      <c r="H20" s="49">
        <v>818.82</v>
      </c>
      <c r="I20" s="49">
        <v>3960.7565999999997</v>
      </c>
      <c r="J20" s="165">
        <v>61547.5236</v>
      </c>
      <c r="K20" s="2"/>
      <c r="L20" s="2"/>
      <c r="N20" s="199"/>
    </row>
    <row r="21" spans="1:14">
      <c r="A21" s="142" t="s">
        <v>301</v>
      </c>
      <c r="B21" s="64">
        <v>25</v>
      </c>
      <c r="C21" s="191" t="s">
        <v>37</v>
      </c>
      <c r="D21" s="302">
        <v>1326.8976000000002</v>
      </c>
      <c r="E21" s="228">
        <v>741.15240000000006</v>
      </c>
      <c r="F21" s="72">
        <v>2225.5788000000002</v>
      </c>
      <c r="G21" s="154">
        <v>4293.6288000000004</v>
      </c>
      <c r="H21" s="49">
        <v>818.82</v>
      </c>
      <c r="I21" s="49">
        <v>3785.5512000000003</v>
      </c>
      <c r="J21" s="165">
        <v>59094.66</v>
      </c>
      <c r="K21" s="2"/>
      <c r="L21" s="2"/>
      <c r="N21" s="199"/>
    </row>
    <row r="22" spans="1:14">
      <c r="A22" s="142" t="s">
        <v>301</v>
      </c>
      <c r="B22" s="64">
        <v>24</v>
      </c>
      <c r="C22" s="191">
        <v>3</v>
      </c>
      <c r="D22" s="302">
        <v>1326.8976000000002</v>
      </c>
      <c r="E22" s="228">
        <v>697.42500000000007</v>
      </c>
      <c r="F22" s="72">
        <v>1912.0409999999999</v>
      </c>
      <c r="G22" s="154">
        <v>3936.3636000000006</v>
      </c>
      <c r="H22" s="49">
        <v>818.82</v>
      </c>
      <c r="I22" s="49">
        <v>3428.2860000000001</v>
      </c>
      <c r="J22" s="165">
        <v>54092.935200000007</v>
      </c>
      <c r="K22" s="2"/>
      <c r="L22" s="2"/>
      <c r="N22" s="199"/>
    </row>
    <row r="23" spans="1:14">
      <c r="A23" s="142" t="s">
        <v>301</v>
      </c>
      <c r="B23" s="64">
        <v>24</v>
      </c>
      <c r="C23" s="191">
        <v>2</v>
      </c>
      <c r="D23" s="302">
        <v>1326.8976000000002</v>
      </c>
      <c r="E23" s="228">
        <v>697.42500000000007</v>
      </c>
      <c r="F23" s="228">
        <v>1364.3214</v>
      </c>
      <c r="G23" s="154">
        <v>3388.6440000000002</v>
      </c>
      <c r="H23" s="49">
        <v>818.82</v>
      </c>
      <c r="I23" s="49">
        <v>2880.5664000000002</v>
      </c>
      <c r="J23" s="165">
        <v>46424.860800000002</v>
      </c>
      <c r="K23" s="2"/>
      <c r="L23" s="2"/>
      <c r="N23" s="199"/>
    </row>
    <row r="24" spans="1:14">
      <c r="A24" s="142" t="s">
        <v>301</v>
      </c>
      <c r="B24" s="64">
        <v>24</v>
      </c>
      <c r="C24" s="191">
        <v>1</v>
      </c>
      <c r="D24" s="302">
        <v>1326.8976000000002</v>
      </c>
      <c r="E24" s="228">
        <v>697.42500000000007</v>
      </c>
      <c r="F24" s="228">
        <v>1255.3751999999999</v>
      </c>
      <c r="G24" s="154">
        <v>3279.6978000000004</v>
      </c>
      <c r="H24" s="49">
        <v>818.82</v>
      </c>
      <c r="I24" s="49">
        <v>2771.6202000000003</v>
      </c>
      <c r="J24" s="165">
        <v>44899.62</v>
      </c>
      <c r="K24" s="2"/>
      <c r="L24" s="2"/>
      <c r="N24" s="199"/>
    </row>
    <row r="25" spans="1:14">
      <c r="A25" s="579" t="s">
        <v>301</v>
      </c>
      <c r="B25" s="580">
        <v>24</v>
      </c>
      <c r="C25" s="581" t="s">
        <v>453</v>
      </c>
      <c r="D25" s="302">
        <v>1326.8976</v>
      </c>
      <c r="E25" s="228">
        <v>697.42499999999995</v>
      </c>
      <c r="F25" s="228">
        <v>2346.34</v>
      </c>
      <c r="G25" s="154">
        <v>4370.6625999999997</v>
      </c>
      <c r="H25" s="49">
        <v>818.82</v>
      </c>
      <c r="I25" s="49">
        <v>3862.585</v>
      </c>
      <c r="J25" s="165">
        <v>60173.121199999994</v>
      </c>
      <c r="K25" s="2"/>
      <c r="L25" s="2"/>
      <c r="N25" s="199"/>
    </row>
    <row r="26" spans="1:14">
      <c r="A26" s="579" t="s">
        <v>301</v>
      </c>
      <c r="B26" s="580">
        <v>24</v>
      </c>
      <c r="C26" s="581" t="s">
        <v>347</v>
      </c>
      <c r="D26" s="302">
        <v>1326.8976</v>
      </c>
      <c r="E26" s="228">
        <v>697.42499999999995</v>
      </c>
      <c r="F26" s="228">
        <v>2240.37</v>
      </c>
      <c r="G26" s="154">
        <v>4264.6926000000003</v>
      </c>
      <c r="H26" s="49">
        <v>818.82</v>
      </c>
      <c r="I26" s="49">
        <v>3756.6149999999998</v>
      </c>
      <c r="J26" s="165">
        <v>58689.541200000007</v>
      </c>
      <c r="K26" s="2"/>
      <c r="L26" s="2"/>
      <c r="N26" s="199"/>
    </row>
    <row r="27" spans="1:14">
      <c r="A27" s="579" t="s">
        <v>301</v>
      </c>
      <c r="B27" s="580">
        <v>24</v>
      </c>
      <c r="C27" s="581" t="s">
        <v>454</v>
      </c>
      <c r="D27" s="302">
        <v>1326.8976</v>
      </c>
      <c r="E27" s="228">
        <v>697.42499999999995</v>
      </c>
      <c r="F27" s="228">
        <v>2018.01</v>
      </c>
      <c r="G27" s="154">
        <v>4042.3325999999997</v>
      </c>
      <c r="H27" s="49">
        <v>818.82</v>
      </c>
      <c r="I27" s="49">
        <v>3534.2550000000001</v>
      </c>
      <c r="J27" s="165">
        <v>55576.501199999999</v>
      </c>
      <c r="K27" s="2"/>
      <c r="L27" s="2"/>
      <c r="N27" s="199"/>
    </row>
    <row r="28" spans="1:14">
      <c r="A28" s="579" t="s">
        <v>301</v>
      </c>
      <c r="B28" s="580">
        <v>24</v>
      </c>
      <c r="C28" s="581" t="s">
        <v>346</v>
      </c>
      <c r="D28" s="302">
        <v>1326.8976</v>
      </c>
      <c r="E28" s="228">
        <v>697.42499999999995</v>
      </c>
      <c r="F28" s="228">
        <v>1912.04</v>
      </c>
      <c r="G28" s="154">
        <v>3936.3625999999999</v>
      </c>
      <c r="H28" s="49">
        <v>818.82</v>
      </c>
      <c r="I28" s="49">
        <v>3428.2849999999999</v>
      </c>
      <c r="J28" s="165">
        <v>54092.921199999997</v>
      </c>
      <c r="K28" s="2"/>
      <c r="L28" s="2"/>
      <c r="N28" s="199"/>
    </row>
    <row r="29" spans="1:14">
      <c r="A29" s="579" t="s">
        <v>301</v>
      </c>
      <c r="B29" s="580">
        <v>24</v>
      </c>
      <c r="C29" s="581" t="s">
        <v>455</v>
      </c>
      <c r="D29" s="302">
        <v>1326.8976</v>
      </c>
      <c r="E29" s="228">
        <v>697.42499999999995</v>
      </c>
      <c r="F29" s="228">
        <v>1689.68</v>
      </c>
      <c r="G29" s="154">
        <v>3714.0025999999998</v>
      </c>
      <c r="H29" s="49">
        <v>818.82</v>
      </c>
      <c r="I29" s="49">
        <v>3205.9250000000002</v>
      </c>
      <c r="J29" s="165">
        <v>50979.881199999996</v>
      </c>
      <c r="K29" s="2"/>
      <c r="L29" s="2"/>
      <c r="N29" s="199"/>
    </row>
    <row r="30" spans="1:14">
      <c r="A30" s="579" t="s">
        <v>301</v>
      </c>
      <c r="B30" s="580">
        <v>24</v>
      </c>
      <c r="C30" s="581" t="s">
        <v>345</v>
      </c>
      <c r="D30" s="302">
        <v>1326.8976</v>
      </c>
      <c r="E30" s="228">
        <v>697.42499999999995</v>
      </c>
      <c r="F30" s="228">
        <v>1583.71</v>
      </c>
      <c r="G30" s="154">
        <v>3608.0326</v>
      </c>
      <c r="H30" s="49">
        <v>818.82</v>
      </c>
      <c r="I30" s="49">
        <v>3099.9549999999999</v>
      </c>
      <c r="J30" s="165">
        <v>49496.301200000002</v>
      </c>
      <c r="K30" s="2"/>
      <c r="L30" s="2"/>
      <c r="N30" s="199"/>
    </row>
    <row r="31" spans="1:14">
      <c r="A31" s="579" t="s">
        <v>301</v>
      </c>
      <c r="B31" s="580">
        <v>24</v>
      </c>
      <c r="C31" s="581" t="s">
        <v>456</v>
      </c>
      <c r="D31" s="302">
        <v>1326.8976</v>
      </c>
      <c r="E31" s="228">
        <v>697.42499999999995</v>
      </c>
      <c r="F31" s="228">
        <v>1361.35</v>
      </c>
      <c r="G31" s="154">
        <v>3385.6725999999999</v>
      </c>
      <c r="H31" s="49">
        <v>818.82</v>
      </c>
      <c r="I31" s="49">
        <v>2877.5949999999998</v>
      </c>
      <c r="J31" s="165">
        <v>46383.261200000001</v>
      </c>
      <c r="K31" s="2"/>
      <c r="L31" s="2"/>
      <c r="N31" s="199"/>
    </row>
    <row r="32" spans="1:14">
      <c r="A32" s="579" t="s">
        <v>301</v>
      </c>
      <c r="B32" s="580">
        <v>24</v>
      </c>
      <c r="C32" s="581" t="s">
        <v>343</v>
      </c>
      <c r="D32" s="302">
        <v>1326.8976</v>
      </c>
      <c r="E32" s="228">
        <v>697.42499999999995</v>
      </c>
      <c r="F32" s="228">
        <v>1255.3800000000001</v>
      </c>
      <c r="G32" s="154">
        <v>3279.7026000000001</v>
      </c>
      <c r="H32" s="49">
        <v>818.82</v>
      </c>
      <c r="I32" s="49">
        <v>2771.625</v>
      </c>
      <c r="J32" s="165">
        <v>44899.681199999999</v>
      </c>
      <c r="K32" s="2"/>
      <c r="L32" s="2"/>
      <c r="N32" s="199"/>
    </row>
    <row r="33" spans="1:14">
      <c r="A33" s="579" t="s">
        <v>301</v>
      </c>
      <c r="B33" s="580">
        <v>24</v>
      </c>
      <c r="C33" s="581" t="s">
        <v>344</v>
      </c>
      <c r="D33" s="302">
        <v>1326.8976</v>
      </c>
      <c r="E33" s="228">
        <v>697.42499999999995</v>
      </c>
      <c r="F33" s="228">
        <v>1326</v>
      </c>
      <c r="G33" s="154">
        <v>3350.3226</v>
      </c>
      <c r="H33" s="49">
        <v>818.82</v>
      </c>
      <c r="I33" s="49">
        <v>2842.2449999999999</v>
      </c>
      <c r="J33" s="165">
        <v>45888.361199999999</v>
      </c>
      <c r="K33" s="2"/>
      <c r="L33" s="2"/>
      <c r="N33" s="199"/>
    </row>
    <row r="34" spans="1:14">
      <c r="A34" s="142" t="s">
        <v>301</v>
      </c>
      <c r="B34" s="64">
        <v>23</v>
      </c>
      <c r="C34" s="191" t="s">
        <v>37</v>
      </c>
      <c r="D34" s="302">
        <v>1326.8976000000002</v>
      </c>
      <c r="E34" s="228">
        <v>653.75880000000006</v>
      </c>
      <c r="F34" s="228">
        <v>1096.0919999999999</v>
      </c>
      <c r="G34" s="154">
        <v>3076.7484000000004</v>
      </c>
      <c r="H34" s="49">
        <v>818.82</v>
      </c>
      <c r="I34" s="49">
        <v>2568.6707999999999</v>
      </c>
      <c r="J34" s="165">
        <v>42058.322400000005</v>
      </c>
      <c r="K34" s="2"/>
      <c r="L34" s="2"/>
      <c r="N34" s="199"/>
    </row>
    <row r="35" spans="1:14">
      <c r="A35" s="579" t="s">
        <v>301</v>
      </c>
      <c r="B35" s="580">
        <v>23</v>
      </c>
      <c r="C35" s="580" t="s">
        <v>457</v>
      </c>
      <c r="D35" s="302">
        <v>1326.8976</v>
      </c>
      <c r="E35" s="228">
        <v>653.75880000000006</v>
      </c>
      <c r="F35" s="228">
        <v>1202.06</v>
      </c>
      <c r="G35" s="154">
        <v>3182.7164000000002</v>
      </c>
      <c r="H35" s="49">
        <v>818.82</v>
      </c>
      <c r="I35" s="49">
        <v>2674.6388000000002</v>
      </c>
      <c r="J35" s="165">
        <v>43541.874400000001</v>
      </c>
      <c r="K35" s="2"/>
      <c r="L35" s="2"/>
      <c r="N35" s="199"/>
    </row>
    <row r="36" spans="1:14">
      <c r="A36" s="579" t="s">
        <v>301</v>
      </c>
      <c r="B36" s="580">
        <v>23</v>
      </c>
      <c r="C36" s="580" t="s">
        <v>341</v>
      </c>
      <c r="D36" s="302">
        <v>1326.8976</v>
      </c>
      <c r="E36" s="228">
        <v>653.75880000000006</v>
      </c>
      <c r="F36" s="228">
        <v>1096.0899999999999</v>
      </c>
      <c r="G36" s="154">
        <v>3076.7464</v>
      </c>
      <c r="H36" s="49">
        <v>818.82</v>
      </c>
      <c r="I36" s="49">
        <v>2568.6688000000004</v>
      </c>
      <c r="J36" s="165">
        <v>42058.294399999999</v>
      </c>
      <c r="K36" s="2"/>
      <c r="L36" s="2"/>
      <c r="N36" s="199"/>
    </row>
    <row r="37" spans="1:14">
      <c r="A37" s="142" t="s">
        <v>301</v>
      </c>
      <c r="B37" s="64">
        <v>22</v>
      </c>
      <c r="C37" s="191">
        <v>2</v>
      </c>
      <c r="D37" s="302">
        <v>1326.8976000000002</v>
      </c>
      <c r="E37" s="228">
        <v>610.00080000000003</v>
      </c>
      <c r="F37" s="228">
        <v>880.923</v>
      </c>
      <c r="G37" s="154">
        <v>2817.8214000000003</v>
      </c>
      <c r="H37" s="49">
        <v>818.82</v>
      </c>
      <c r="I37" s="49">
        <v>2309.7438000000002</v>
      </c>
      <c r="J37" s="165">
        <v>38433.344400000002</v>
      </c>
      <c r="K37" s="2"/>
      <c r="L37" s="2"/>
      <c r="N37" s="199"/>
    </row>
    <row r="38" spans="1:14">
      <c r="A38" s="142" t="s">
        <v>301</v>
      </c>
      <c r="B38" s="64">
        <v>22</v>
      </c>
      <c r="C38" s="191">
        <v>1</v>
      </c>
      <c r="D38" s="302">
        <v>1326.8976000000002</v>
      </c>
      <c r="E38" s="592">
        <v>610.00080000000003</v>
      </c>
      <c r="F38" s="592">
        <v>713.67359999999996</v>
      </c>
      <c r="G38" s="154">
        <v>2650.5720000000001</v>
      </c>
      <c r="H38" s="49">
        <v>818.82</v>
      </c>
      <c r="I38" s="49">
        <v>2142.4944</v>
      </c>
      <c r="J38" s="165">
        <v>36091.86</v>
      </c>
      <c r="K38" s="2"/>
      <c r="L38" s="2"/>
      <c r="N38" s="199"/>
    </row>
    <row r="39" spans="1:14">
      <c r="A39" s="585" t="s">
        <v>301</v>
      </c>
      <c r="B39" s="586">
        <v>22</v>
      </c>
      <c r="C39" s="587" t="s">
        <v>342</v>
      </c>
      <c r="D39" s="313">
        <v>1326.8976</v>
      </c>
      <c r="E39" s="229">
        <v>610.00080000000003</v>
      </c>
      <c r="F39" s="229">
        <v>1224</v>
      </c>
      <c r="G39" s="588">
        <v>3160.8984</v>
      </c>
      <c r="H39" s="589">
        <v>818.82</v>
      </c>
      <c r="I39" s="590">
        <v>2652.8208</v>
      </c>
      <c r="J39" s="591">
        <v>43236.422400000003</v>
      </c>
      <c r="K39" s="2"/>
      <c r="L39" s="2"/>
      <c r="N39" s="199"/>
    </row>
    <row r="40" spans="1:14">
      <c r="A40" s="579" t="s">
        <v>301</v>
      </c>
      <c r="B40" s="580">
        <v>22</v>
      </c>
      <c r="C40" s="584" t="s">
        <v>340</v>
      </c>
      <c r="D40" s="302">
        <v>1326.8976</v>
      </c>
      <c r="E40" s="228">
        <v>610.00080000000003</v>
      </c>
      <c r="F40" s="228">
        <v>1048.77</v>
      </c>
      <c r="G40" s="582">
        <v>2985.6684</v>
      </c>
      <c r="H40" s="49">
        <v>818.82</v>
      </c>
      <c r="I40" s="583">
        <v>2477.5907999999999</v>
      </c>
      <c r="J40" s="165">
        <v>40783.202399999995</v>
      </c>
      <c r="K40" s="2"/>
      <c r="L40" s="2"/>
      <c r="N40" s="199"/>
    </row>
    <row r="41" spans="1:14" ht="15.75" thickBot="1">
      <c r="A41" s="593" t="s">
        <v>301</v>
      </c>
      <c r="B41" s="594">
        <v>22</v>
      </c>
      <c r="C41" s="595" t="s">
        <v>338</v>
      </c>
      <c r="D41" s="303">
        <v>1326.8976</v>
      </c>
      <c r="E41" s="232">
        <v>610.00080000000003</v>
      </c>
      <c r="F41" s="232">
        <v>880.92</v>
      </c>
      <c r="G41" s="156">
        <v>2817.8184000000001</v>
      </c>
      <c r="H41" s="153">
        <v>818.82</v>
      </c>
      <c r="I41" s="153">
        <v>2309.7408</v>
      </c>
      <c r="J41" s="163">
        <v>38433.3024</v>
      </c>
      <c r="K41" s="2"/>
      <c r="L41" s="2"/>
      <c r="N41" s="199"/>
    </row>
    <row r="43" spans="1:14">
      <c r="A43" s="14"/>
      <c r="B43" s="14"/>
      <c r="C43" s="14"/>
      <c r="D43" s="118"/>
      <c r="E43" s="118"/>
      <c r="F43" s="118"/>
      <c r="G43" s="93"/>
      <c r="H43" s="60"/>
      <c r="I43" s="60"/>
      <c r="J43" s="93"/>
      <c r="K43" s="2"/>
      <c r="L43" s="2"/>
    </row>
    <row r="44" spans="1:14" ht="15.75" thickBot="1">
      <c r="A44" s="14"/>
      <c r="B44" s="14"/>
      <c r="C44" s="14"/>
      <c r="D44" s="118"/>
      <c r="E44" s="118"/>
      <c r="F44" s="118"/>
      <c r="G44" s="93"/>
      <c r="H44" s="60"/>
      <c r="I44" s="60"/>
      <c r="J44" s="93"/>
      <c r="K44" s="2"/>
      <c r="L44" s="2"/>
    </row>
    <row r="45" spans="1:14" ht="30">
      <c r="A45" s="141" t="s">
        <v>294</v>
      </c>
      <c r="B45" s="145" t="s">
        <v>125</v>
      </c>
      <c r="C45" s="309" t="s">
        <v>295</v>
      </c>
      <c r="D45" s="141" t="s">
        <v>5</v>
      </c>
      <c r="E45" s="144" t="s">
        <v>296</v>
      </c>
      <c r="F45" s="144" t="s">
        <v>297</v>
      </c>
      <c r="G45" s="144" t="s">
        <v>298</v>
      </c>
      <c r="H45" s="144" t="s">
        <v>299</v>
      </c>
      <c r="I45" s="145" t="s">
        <v>12</v>
      </c>
      <c r="J45" s="140" t="s">
        <v>13</v>
      </c>
      <c r="K45" s="2"/>
      <c r="L45" s="2"/>
    </row>
    <row r="46" spans="1:14">
      <c r="A46" s="142" t="s">
        <v>302</v>
      </c>
      <c r="B46" s="64">
        <v>26</v>
      </c>
      <c r="C46" s="191">
        <v>3</v>
      </c>
      <c r="D46" s="302">
        <v>1147.347</v>
      </c>
      <c r="E46" s="228">
        <v>835.38</v>
      </c>
      <c r="F46" s="228">
        <v>2367.6443999999997</v>
      </c>
      <c r="G46" s="154">
        <v>4350.3714</v>
      </c>
      <c r="H46" s="49">
        <v>836.78</v>
      </c>
      <c r="I46" s="49">
        <v>4039.8043999999995</v>
      </c>
      <c r="J46" s="165">
        <v>60284.06</v>
      </c>
      <c r="K46" s="2"/>
      <c r="L46" s="2"/>
      <c r="M46" s="298"/>
      <c r="N46" s="270"/>
    </row>
    <row r="47" spans="1:14">
      <c r="A47" s="142" t="s">
        <v>302</v>
      </c>
      <c r="B47" s="64">
        <v>26</v>
      </c>
      <c r="C47" s="191">
        <v>2</v>
      </c>
      <c r="D47" s="302">
        <v>1147.347</v>
      </c>
      <c r="E47" s="228">
        <v>835.38</v>
      </c>
      <c r="F47" s="228">
        <v>2173.6302000000001</v>
      </c>
      <c r="G47" s="154">
        <v>4156.3572000000004</v>
      </c>
      <c r="H47" s="49">
        <v>836.78</v>
      </c>
      <c r="I47" s="49">
        <v>3845.7901999999999</v>
      </c>
      <c r="J47" s="165">
        <v>57567.86</v>
      </c>
      <c r="K47" s="2"/>
      <c r="L47" s="2"/>
      <c r="M47" s="298"/>
      <c r="N47" s="270"/>
    </row>
    <row r="48" spans="1:14">
      <c r="A48" s="142" t="s">
        <v>302</v>
      </c>
      <c r="B48" s="64">
        <v>26</v>
      </c>
      <c r="C48" s="191">
        <v>1</v>
      </c>
      <c r="D48" s="302">
        <v>1147.347</v>
      </c>
      <c r="E48" s="228">
        <v>835.38</v>
      </c>
      <c r="F48" s="228">
        <v>2068.9985999999999</v>
      </c>
      <c r="G48" s="154">
        <v>4051.7255999999998</v>
      </c>
      <c r="H48" s="49">
        <v>836.78</v>
      </c>
      <c r="I48" s="49">
        <v>3741.1585999999998</v>
      </c>
      <c r="J48" s="165">
        <v>56103.024399999995</v>
      </c>
      <c r="K48" s="2"/>
      <c r="L48" s="2"/>
      <c r="M48" s="298"/>
      <c r="N48" s="270"/>
    </row>
    <row r="49" spans="1:14">
      <c r="A49" s="142" t="s">
        <v>302</v>
      </c>
      <c r="B49" s="64">
        <v>24</v>
      </c>
      <c r="C49" s="191" t="s">
        <v>303</v>
      </c>
      <c r="D49" s="302">
        <v>1147.347</v>
      </c>
      <c r="E49" s="228">
        <v>697.42500000000007</v>
      </c>
      <c r="F49" s="228">
        <v>1532.3868</v>
      </c>
      <c r="G49" s="154">
        <v>3377.1588000000002</v>
      </c>
      <c r="H49" s="49">
        <v>836.78</v>
      </c>
      <c r="I49" s="49">
        <v>3066.5918000000001</v>
      </c>
      <c r="J49" s="165">
        <v>46659.08</v>
      </c>
      <c r="K49" s="2"/>
      <c r="L49" s="2"/>
      <c r="M49" s="298"/>
      <c r="N49" s="270"/>
    </row>
    <row r="50" spans="1:14">
      <c r="A50" s="142" t="s">
        <v>302</v>
      </c>
      <c r="B50" s="64">
        <v>24</v>
      </c>
      <c r="C50" s="191">
        <v>6</v>
      </c>
      <c r="D50" s="302">
        <v>1147.347</v>
      </c>
      <c r="E50" s="228">
        <v>697.42500000000007</v>
      </c>
      <c r="F50" s="228">
        <v>1426.4190000000001</v>
      </c>
      <c r="G50" s="154">
        <v>3271.1909999999998</v>
      </c>
      <c r="H50" s="49">
        <v>836.78</v>
      </c>
      <c r="I50" s="49">
        <v>2960.6239999999998</v>
      </c>
      <c r="J50" s="165">
        <v>45175.54</v>
      </c>
      <c r="K50" s="2"/>
      <c r="L50" s="2"/>
      <c r="M50" s="298"/>
      <c r="N50" s="270"/>
    </row>
    <row r="51" spans="1:14">
      <c r="A51" s="142" t="s">
        <v>302</v>
      </c>
      <c r="B51" s="64">
        <v>24</v>
      </c>
      <c r="C51" s="191" t="s">
        <v>304</v>
      </c>
      <c r="D51" s="302">
        <v>1147.347</v>
      </c>
      <c r="E51" s="228">
        <v>697.42500000000007</v>
      </c>
      <c r="F51" s="228">
        <v>1366.7796000000001</v>
      </c>
      <c r="G51" s="154">
        <v>3211.5515999999998</v>
      </c>
      <c r="H51" s="49">
        <v>836.78</v>
      </c>
      <c r="I51" s="49">
        <v>2900.9845999999998</v>
      </c>
      <c r="J51" s="165">
        <v>44340.58</v>
      </c>
      <c r="K51" s="2"/>
      <c r="L51" s="2"/>
      <c r="M51" s="298"/>
      <c r="N51" s="270"/>
    </row>
    <row r="52" spans="1:14">
      <c r="A52" s="142" t="s">
        <v>302</v>
      </c>
      <c r="B52" s="64">
        <v>24</v>
      </c>
      <c r="C52" s="191">
        <v>5</v>
      </c>
      <c r="D52" s="302">
        <v>1147.347</v>
      </c>
      <c r="E52" s="228">
        <v>697.42500000000007</v>
      </c>
      <c r="F52" s="228">
        <v>1260.8117999999999</v>
      </c>
      <c r="G52" s="154">
        <v>3105.5837999999999</v>
      </c>
      <c r="H52" s="49">
        <v>836.78</v>
      </c>
      <c r="I52" s="49">
        <v>2795.0167999999999</v>
      </c>
      <c r="J52" s="165">
        <v>42857.039199999999</v>
      </c>
      <c r="K52" s="2"/>
      <c r="L52" s="2"/>
      <c r="M52" s="298"/>
      <c r="N52" s="270"/>
    </row>
    <row r="53" spans="1:14">
      <c r="A53" s="142" t="s">
        <v>302</v>
      </c>
      <c r="B53" s="64">
        <v>24</v>
      </c>
      <c r="C53" s="191">
        <v>4</v>
      </c>
      <c r="D53" s="302">
        <v>1147.347</v>
      </c>
      <c r="E53" s="228">
        <v>697.42500000000007</v>
      </c>
      <c r="F53" s="228">
        <v>1139.5338000000002</v>
      </c>
      <c r="G53" s="154">
        <v>2984.3058000000001</v>
      </c>
      <c r="H53" s="49">
        <v>836.78</v>
      </c>
      <c r="I53" s="49">
        <v>2673.7388000000001</v>
      </c>
      <c r="J53" s="165">
        <v>41159.14</v>
      </c>
      <c r="K53" s="2"/>
      <c r="L53" s="2"/>
      <c r="M53" s="298"/>
      <c r="N53" s="270"/>
    </row>
    <row r="54" spans="1:14">
      <c r="A54" s="142" t="s">
        <v>302</v>
      </c>
      <c r="B54" s="64">
        <v>24</v>
      </c>
      <c r="C54" s="191">
        <v>3</v>
      </c>
      <c r="D54" s="302">
        <v>1147.347</v>
      </c>
      <c r="E54" s="228">
        <v>697.42500000000007</v>
      </c>
      <c r="F54" s="228">
        <v>1136.5758000000001</v>
      </c>
      <c r="G54" s="154">
        <v>2981.3478</v>
      </c>
      <c r="H54" s="49">
        <v>836.78</v>
      </c>
      <c r="I54" s="49">
        <v>2670.7808</v>
      </c>
      <c r="J54" s="165">
        <v>41117.735200000003</v>
      </c>
      <c r="K54" s="2"/>
      <c r="L54" s="2"/>
      <c r="M54" s="298"/>
      <c r="N54" s="270"/>
    </row>
    <row r="55" spans="1:14">
      <c r="A55" s="142" t="s">
        <v>302</v>
      </c>
      <c r="B55" s="64">
        <v>24</v>
      </c>
      <c r="C55" s="191">
        <v>2</v>
      </c>
      <c r="D55" s="302">
        <v>1147.347</v>
      </c>
      <c r="E55" s="228">
        <v>697.42500000000007</v>
      </c>
      <c r="F55" s="228">
        <v>1095.2148</v>
      </c>
      <c r="G55" s="154">
        <v>2939.9867999999997</v>
      </c>
      <c r="H55" s="49">
        <v>836.78</v>
      </c>
      <c r="I55" s="49">
        <v>2629.4197999999997</v>
      </c>
      <c r="J55" s="165">
        <v>40538.681199999999</v>
      </c>
      <c r="K55" s="2"/>
      <c r="L55" s="2"/>
      <c r="M55" s="298"/>
      <c r="N55" s="270"/>
    </row>
    <row r="56" spans="1:14">
      <c r="A56" s="142" t="s">
        <v>302</v>
      </c>
      <c r="B56" s="64">
        <v>24</v>
      </c>
      <c r="C56" s="191">
        <v>1</v>
      </c>
      <c r="D56" s="302">
        <v>1147.347</v>
      </c>
      <c r="E56" s="228">
        <v>697.42500000000007</v>
      </c>
      <c r="F56" s="228">
        <v>1012.3704</v>
      </c>
      <c r="G56" s="154">
        <v>2857.1423999999997</v>
      </c>
      <c r="H56" s="49">
        <v>836.78</v>
      </c>
      <c r="I56" s="49">
        <v>2546.5753999999997</v>
      </c>
      <c r="J56" s="165">
        <v>39378.859599999996</v>
      </c>
      <c r="K56" s="2"/>
      <c r="L56" s="2"/>
      <c r="M56" s="298"/>
      <c r="N56" s="270"/>
    </row>
    <row r="57" spans="1:14">
      <c r="A57" s="142" t="s">
        <v>302</v>
      </c>
      <c r="B57" s="64">
        <v>23</v>
      </c>
      <c r="C57" s="191">
        <v>4</v>
      </c>
      <c r="D57" s="302">
        <v>1147.347</v>
      </c>
      <c r="E57" s="228">
        <v>653.75880000000006</v>
      </c>
      <c r="F57" s="228">
        <v>1198.9386000000002</v>
      </c>
      <c r="G57" s="154">
        <v>3000.0444000000002</v>
      </c>
      <c r="H57" s="49">
        <v>836.78</v>
      </c>
      <c r="I57" s="49">
        <v>2689.4774000000002</v>
      </c>
      <c r="J57" s="165">
        <v>41379.480000000003</v>
      </c>
      <c r="K57" s="2"/>
      <c r="L57" s="2"/>
      <c r="M57" s="298"/>
      <c r="N57" s="270"/>
    </row>
    <row r="58" spans="1:14">
      <c r="A58" s="142" t="s">
        <v>302</v>
      </c>
      <c r="B58" s="64">
        <v>23</v>
      </c>
      <c r="C58" s="191">
        <v>3</v>
      </c>
      <c r="D58" s="302">
        <v>1147.347</v>
      </c>
      <c r="E58" s="228">
        <v>653.75880000000006</v>
      </c>
      <c r="F58" s="228">
        <v>1074.7025999999998</v>
      </c>
      <c r="G58" s="154">
        <v>2875.8083999999999</v>
      </c>
      <c r="H58" s="49">
        <v>836.78</v>
      </c>
      <c r="I58" s="49">
        <v>2565.2413999999999</v>
      </c>
      <c r="J58" s="165">
        <v>39640.183599999997</v>
      </c>
      <c r="K58" s="2"/>
      <c r="L58" s="2"/>
      <c r="M58" s="298"/>
      <c r="N58" s="270"/>
    </row>
    <row r="59" spans="1:14">
      <c r="A59" s="142" t="s">
        <v>302</v>
      </c>
      <c r="B59" s="64">
        <v>23</v>
      </c>
      <c r="C59" s="191">
        <v>2</v>
      </c>
      <c r="D59" s="302">
        <v>1147.347</v>
      </c>
      <c r="E59" s="228">
        <v>653.75880000000006</v>
      </c>
      <c r="F59" s="228">
        <v>1033.3211999999999</v>
      </c>
      <c r="G59" s="154">
        <v>2834.4269999999997</v>
      </c>
      <c r="H59" s="49">
        <v>836.78</v>
      </c>
      <c r="I59" s="49">
        <v>2523.8599999999997</v>
      </c>
      <c r="J59" s="165">
        <v>39060.843999999997</v>
      </c>
      <c r="K59" s="2"/>
      <c r="L59" s="2"/>
      <c r="M59" s="298"/>
      <c r="N59" s="270"/>
    </row>
    <row r="60" spans="1:14">
      <c r="A60" s="142" t="s">
        <v>302</v>
      </c>
      <c r="B60" s="64">
        <v>23</v>
      </c>
      <c r="C60" s="191" t="s">
        <v>305</v>
      </c>
      <c r="D60" s="302">
        <v>1147.347</v>
      </c>
      <c r="E60" s="228">
        <v>653.75880000000006</v>
      </c>
      <c r="F60" s="228">
        <v>1056.4548</v>
      </c>
      <c r="G60" s="154">
        <v>2857.5605999999998</v>
      </c>
      <c r="H60" s="49">
        <v>836.78</v>
      </c>
      <c r="I60" s="49">
        <v>2546.9935999999998</v>
      </c>
      <c r="J60" s="165">
        <v>39384.720000000001</v>
      </c>
      <c r="K60" s="2"/>
      <c r="L60" s="2"/>
      <c r="M60" s="298"/>
      <c r="N60" s="270"/>
    </row>
    <row r="61" spans="1:14">
      <c r="A61" s="142" t="s">
        <v>302</v>
      </c>
      <c r="B61" s="64">
        <v>23</v>
      </c>
      <c r="C61" s="191">
        <v>1</v>
      </c>
      <c r="D61" s="302">
        <v>1147.347</v>
      </c>
      <c r="E61" s="228">
        <v>653.75880000000006</v>
      </c>
      <c r="F61" s="228">
        <v>950.49720000000002</v>
      </c>
      <c r="G61" s="154">
        <v>2751.6030000000001</v>
      </c>
      <c r="H61" s="49">
        <v>836.78</v>
      </c>
      <c r="I61" s="49">
        <v>2441.0360000000001</v>
      </c>
      <c r="J61" s="165">
        <v>37901.300000000003</v>
      </c>
      <c r="K61" s="2"/>
      <c r="L61" s="2"/>
      <c r="M61" s="298"/>
      <c r="N61" s="270"/>
    </row>
    <row r="62" spans="1:14">
      <c r="A62" s="142" t="s">
        <v>302</v>
      </c>
      <c r="B62" s="64">
        <v>22</v>
      </c>
      <c r="C62" s="191">
        <v>4</v>
      </c>
      <c r="D62" s="302">
        <v>1147.347</v>
      </c>
      <c r="E62" s="228">
        <v>610.00080000000003</v>
      </c>
      <c r="F62" s="228">
        <v>2801.5014000000001</v>
      </c>
      <c r="G62" s="154">
        <v>4558.8492000000006</v>
      </c>
      <c r="H62" s="49">
        <v>836.78</v>
      </c>
      <c r="I62" s="49">
        <v>4248.2821999999996</v>
      </c>
      <c r="J62" s="165">
        <v>63202.76</v>
      </c>
      <c r="K62" s="2"/>
      <c r="L62" s="2"/>
      <c r="M62" s="298"/>
      <c r="N62" s="270"/>
    </row>
    <row r="63" spans="1:14">
      <c r="A63" s="142" t="s">
        <v>302</v>
      </c>
      <c r="B63" s="64">
        <v>22</v>
      </c>
      <c r="C63" s="191" t="s">
        <v>306</v>
      </c>
      <c r="D63" s="302">
        <v>1147.347</v>
      </c>
      <c r="E63" s="228">
        <v>610.00080000000003</v>
      </c>
      <c r="F63" s="228">
        <v>1023.417</v>
      </c>
      <c r="G63" s="154">
        <v>2780.7647999999999</v>
      </c>
      <c r="H63" s="49">
        <v>836.78</v>
      </c>
      <c r="I63" s="49">
        <v>2470.1977999999999</v>
      </c>
      <c r="J63" s="165">
        <v>38309.58</v>
      </c>
      <c r="K63" s="2"/>
      <c r="L63" s="2"/>
      <c r="M63" s="298"/>
      <c r="N63" s="270"/>
    </row>
    <row r="64" spans="1:14">
      <c r="A64" s="142" t="s">
        <v>302</v>
      </c>
      <c r="B64" s="64">
        <v>22</v>
      </c>
      <c r="C64" s="191">
        <v>3</v>
      </c>
      <c r="D64" s="302">
        <v>1147.347</v>
      </c>
      <c r="E64" s="228">
        <v>610.00080000000003</v>
      </c>
      <c r="F64" s="228">
        <v>917.44920000000002</v>
      </c>
      <c r="G64" s="154">
        <v>2674.797</v>
      </c>
      <c r="H64" s="49">
        <v>836.78</v>
      </c>
      <c r="I64" s="49">
        <v>2364.23</v>
      </c>
      <c r="J64" s="165">
        <v>36826.023999999998</v>
      </c>
      <c r="K64" s="2"/>
      <c r="L64" s="2"/>
      <c r="M64" s="298"/>
      <c r="N64" s="270"/>
    </row>
    <row r="65" spans="1:14">
      <c r="A65" s="142" t="s">
        <v>302</v>
      </c>
      <c r="B65" s="64">
        <v>22</v>
      </c>
      <c r="C65" s="191" t="s">
        <v>307</v>
      </c>
      <c r="D65" s="302">
        <v>1147.347</v>
      </c>
      <c r="E65" s="228">
        <v>610.00080000000003</v>
      </c>
      <c r="F65" s="228">
        <v>940.59299999999996</v>
      </c>
      <c r="G65" s="154">
        <v>2697.9407999999999</v>
      </c>
      <c r="H65" s="49">
        <v>836.78</v>
      </c>
      <c r="I65" s="49">
        <v>2387.3737999999998</v>
      </c>
      <c r="J65" s="165">
        <v>37150.037199999999</v>
      </c>
      <c r="K65" s="2"/>
      <c r="L65" s="2"/>
      <c r="M65" s="298"/>
      <c r="N65" s="270"/>
    </row>
    <row r="66" spans="1:14">
      <c r="A66" s="142" t="s">
        <v>302</v>
      </c>
      <c r="B66" s="64">
        <v>22</v>
      </c>
      <c r="C66" s="191">
        <v>2</v>
      </c>
      <c r="D66" s="302">
        <v>1147.347</v>
      </c>
      <c r="E66" s="228">
        <v>610.00080000000003</v>
      </c>
      <c r="F66" s="228">
        <v>834.6354</v>
      </c>
      <c r="G66" s="154">
        <v>2591.9832000000001</v>
      </c>
      <c r="H66" s="49">
        <v>836.78</v>
      </c>
      <c r="I66" s="49">
        <v>2281.4162000000001</v>
      </c>
      <c r="J66" s="165">
        <v>35666.620000000003</v>
      </c>
      <c r="K66" s="2"/>
      <c r="L66" s="2"/>
      <c r="M66" s="298"/>
      <c r="N66" s="270"/>
    </row>
    <row r="67" spans="1:14">
      <c r="A67" s="142" t="s">
        <v>302</v>
      </c>
      <c r="B67" s="64">
        <v>22</v>
      </c>
      <c r="C67" s="191" t="s">
        <v>305</v>
      </c>
      <c r="D67" s="302">
        <v>1147.347</v>
      </c>
      <c r="E67" s="228">
        <v>610.00080000000003</v>
      </c>
      <c r="F67" s="228">
        <v>857.7894</v>
      </c>
      <c r="G67" s="154">
        <v>2615.1372000000001</v>
      </c>
      <c r="H67" s="49">
        <v>836.78</v>
      </c>
      <c r="I67" s="49">
        <v>2304.5702000000001</v>
      </c>
      <c r="J67" s="165">
        <v>35990.78</v>
      </c>
      <c r="K67" s="2"/>
      <c r="L67" s="2"/>
      <c r="M67" s="298"/>
      <c r="N67" s="270"/>
    </row>
    <row r="68" spans="1:14">
      <c r="A68" s="142" t="s">
        <v>302</v>
      </c>
      <c r="B68" s="64">
        <v>22</v>
      </c>
      <c r="C68" s="191">
        <v>1</v>
      </c>
      <c r="D68" s="302">
        <v>1147.347</v>
      </c>
      <c r="E68" s="228">
        <v>610.00080000000003</v>
      </c>
      <c r="F68" s="228">
        <v>751.8216000000001</v>
      </c>
      <c r="G68" s="154">
        <v>2509.1694000000002</v>
      </c>
      <c r="H68" s="49">
        <v>836.78</v>
      </c>
      <c r="I68" s="49">
        <v>2198.6024000000002</v>
      </c>
      <c r="J68" s="165">
        <v>34507.2376</v>
      </c>
      <c r="K68" s="2"/>
      <c r="L68" s="2"/>
      <c r="M68" s="298"/>
      <c r="N68" s="270"/>
    </row>
    <row r="69" spans="1:14">
      <c r="A69" s="579" t="s">
        <v>302</v>
      </c>
      <c r="B69" s="580">
        <v>22</v>
      </c>
      <c r="C69" s="581" t="s">
        <v>458</v>
      </c>
      <c r="D69" s="302">
        <v>1147.347</v>
      </c>
      <c r="E69" s="228">
        <v>610.00080000000003</v>
      </c>
      <c r="F69" s="228">
        <v>1023.42</v>
      </c>
      <c r="G69" s="154">
        <v>2780.7678000000001</v>
      </c>
      <c r="H69" s="49">
        <v>836.78</v>
      </c>
      <c r="I69" s="49">
        <v>2470.2008000000001</v>
      </c>
      <c r="J69" s="165">
        <v>38309.6152</v>
      </c>
      <c r="K69" s="2"/>
      <c r="L69" s="2"/>
      <c r="M69" s="298"/>
      <c r="N69" s="270"/>
    </row>
    <row r="70" spans="1:14">
      <c r="A70" s="579" t="s">
        <v>302</v>
      </c>
      <c r="B70" s="580">
        <v>22</v>
      </c>
      <c r="C70" s="581" t="s">
        <v>339</v>
      </c>
      <c r="D70" s="302">
        <v>1147.347</v>
      </c>
      <c r="E70" s="228">
        <v>610.00080000000003</v>
      </c>
      <c r="F70" s="228">
        <v>917.45</v>
      </c>
      <c r="G70" s="154">
        <v>2674.7978000000003</v>
      </c>
      <c r="H70" s="49">
        <v>836.78</v>
      </c>
      <c r="I70" s="49">
        <v>2364.2308000000003</v>
      </c>
      <c r="J70" s="165">
        <v>36826.035200000006</v>
      </c>
      <c r="K70" s="2"/>
      <c r="L70" s="2"/>
      <c r="M70" s="298"/>
      <c r="N70" s="270"/>
    </row>
    <row r="71" spans="1:14">
      <c r="A71" s="579" t="s">
        <v>302</v>
      </c>
      <c r="B71" s="580">
        <v>22</v>
      </c>
      <c r="C71" s="581" t="s">
        <v>459</v>
      </c>
      <c r="D71" s="302">
        <v>1147.347</v>
      </c>
      <c r="E71" s="228">
        <v>610.00080000000003</v>
      </c>
      <c r="F71" s="228">
        <v>940.61</v>
      </c>
      <c r="G71" s="154">
        <v>2697.9578000000001</v>
      </c>
      <c r="H71" s="49">
        <v>836.78</v>
      </c>
      <c r="I71" s="49">
        <v>2387.3908000000001</v>
      </c>
      <c r="J71" s="165">
        <v>37150.275200000004</v>
      </c>
      <c r="K71" s="2"/>
      <c r="L71" s="2"/>
      <c r="M71" s="298"/>
      <c r="N71" s="270"/>
    </row>
    <row r="72" spans="1:14">
      <c r="A72" s="579" t="s">
        <v>302</v>
      </c>
      <c r="B72" s="580">
        <v>22</v>
      </c>
      <c r="C72" s="581" t="s">
        <v>337</v>
      </c>
      <c r="D72" s="302">
        <v>1147.347</v>
      </c>
      <c r="E72" s="228">
        <v>610.00080000000003</v>
      </c>
      <c r="F72" s="228">
        <v>834.64</v>
      </c>
      <c r="G72" s="154">
        <v>2591.9877999999999</v>
      </c>
      <c r="H72" s="49">
        <v>836.78</v>
      </c>
      <c r="I72" s="49">
        <v>2281.4207999999999</v>
      </c>
      <c r="J72" s="165">
        <v>35666.695200000002</v>
      </c>
      <c r="K72" s="2"/>
      <c r="L72" s="2"/>
      <c r="M72" s="298"/>
      <c r="N72" s="270"/>
    </row>
    <row r="73" spans="1:14">
      <c r="A73" s="579" t="s">
        <v>302</v>
      </c>
      <c r="B73" s="580">
        <v>22</v>
      </c>
      <c r="C73" s="581" t="s">
        <v>460</v>
      </c>
      <c r="D73" s="302">
        <v>1147.347</v>
      </c>
      <c r="E73" s="228">
        <v>610.00080000000003</v>
      </c>
      <c r="F73" s="228">
        <v>857.79</v>
      </c>
      <c r="G73" s="154">
        <v>2615.1378</v>
      </c>
      <c r="H73" s="49">
        <v>836.78</v>
      </c>
      <c r="I73" s="49">
        <v>2304.5708</v>
      </c>
      <c r="J73" s="165">
        <v>35990.7952</v>
      </c>
      <c r="K73" s="2"/>
      <c r="L73" s="2"/>
      <c r="M73" s="298"/>
      <c r="N73" s="270"/>
    </row>
    <row r="74" spans="1:14">
      <c r="A74" s="579" t="s">
        <v>302</v>
      </c>
      <c r="B74" s="580">
        <v>22</v>
      </c>
      <c r="C74" s="581" t="s">
        <v>336</v>
      </c>
      <c r="D74" s="302">
        <v>1147.347</v>
      </c>
      <c r="E74" s="228">
        <v>610.00080000000003</v>
      </c>
      <c r="F74" s="228">
        <v>751.82</v>
      </c>
      <c r="G74" s="154">
        <v>2509.1678000000002</v>
      </c>
      <c r="H74" s="49">
        <v>836.78</v>
      </c>
      <c r="I74" s="49">
        <v>2198.6008000000002</v>
      </c>
      <c r="J74" s="165">
        <v>34507.215200000006</v>
      </c>
      <c r="K74" s="2"/>
      <c r="L74" s="2"/>
      <c r="M74" s="298"/>
      <c r="N74" s="270"/>
    </row>
    <row r="75" spans="1:14">
      <c r="A75" s="142" t="s">
        <v>302</v>
      </c>
      <c r="B75" s="64">
        <v>21</v>
      </c>
      <c r="C75" s="191" t="s">
        <v>37</v>
      </c>
      <c r="D75" s="302">
        <v>1147.347</v>
      </c>
      <c r="E75" s="228">
        <v>566.35500000000002</v>
      </c>
      <c r="F75" s="228">
        <v>719.49779999999998</v>
      </c>
      <c r="G75" s="154">
        <v>2433.1997999999999</v>
      </c>
      <c r="H75" s="49">
        <v>836.78</v>
      </c>
      <c r="I75" s="49">
        <v>2122.6327999999999</v>
      </c>
      <c r="J75" s="165">
        <v>33443.663199999995</v>
      </c>
      <c r="K75" s="2"/>
      <c r="L75" s="2"/>
      <c r="M75" s="298"/>
      <c r="N75" s="270"/>
    </row>
    <row r="76" spans="1:14" ht="15.75" thickBot="1">
      <c r="A76" s="143" t="s">
        <v>302</v>
      </c>
      <c r="B76" s="66">
        <v>20</v>
      </c>
      <c r="C76" s="192" t="s">
        <v>37</v>
      </c>
      <c r="D76" s="303">
        <v>1147.347</v>
      </c>
      <c r="E76" s="232">
        <v>526.08539999999994</v>
      </c>
      <c r="F76" s="232">
        <v>653.05500000000006</v>
      </c>
      <c r="G76" s="156">
        <v>2326.4874</v>
      </c>
      <c r="H76" s="153">
        <v>836.78</v>
      </c>
      <c r="I76" s="153">
        <v>2015.9204</v>
      </c>
      <c r="J76" s="290">
        <v>31949.68</v>
      </c>
      <c r="K76" s="2"/>
      <c r="L76" s="2"/>
      <c r="M76" s="298"/>
      <c r="N76" s="270"/>
    </row>
    <row r="77" spans="1:14">
      <c r="A77" s="14"/>
      <c r="B77" s="14"/>
      <c r="C77" s="14"/>
      <c r="D77" s="118"/>
      <c r="E77" s="118"/>
      <c r="F77" s="118"/>
      <c r="G77" s="93"/>
      <c r="H77" s="60"/>
      <c r="I77" s="60"/>
      <c r="J77" s="93"/>
      <c r="K77" s="2"/>
      <c r="L77" s="2"/>
    </row>
    <row r="78" spans="1:14">
      <c r="A78" s="14"/>
      <c r="B78" s="14"/>
      <c r="C78" s="14"/>
      <c r="D78" s="118"/>
      <c r="E78" s="118"/>
      <c r="F78" s="118"/>
      <c r="G78" s="93"/>
      <c r="H78" s="60"/>
      <c r="I78" s="60"/>
      <c r="J78" s="93"/>
      <c r="K78" s="2"/>
      <c r="L78" s="2"/>
    </row>
    <row r="79" spans="1:14">
      <c r="A79" s="14"/>
      <c r="B79" s="14"/>
      <c r="C79" s="14"/>
      <c r="D79" s="118"/>
      <c r="E79" s="118"/>
      <c r="F79" s="118"/>
      <c r="G79" s="93"/>
      <c r="H79" s="60"/>
      <c r="I79" s="60"/>
      <c r="J79" s="93"/>
      <c r="K79" s="2"/>
      <c r="L79" s="2"/>
    </row>
    <row r="80" spans="1:14">
      <c r="A80" s="9" t="s">
        <v>308</v>
      </c>
      <c r="B80" s="9"/>
      <c r="C80" s="9"/>
      <c r="D80" s="9"/>
      <c r="E80" s="9"/>
      <c r="F80" s="9"/>
      <c r="G80" s="9"/>
      <c r="H80" s="9"/>
      <c r="I80" s="9"/>
      <c r="J80" s="9"/>
      <c r="K80" s="2"/>
      <c r="L80" s="2"/>
    </row>
    <row r="81" spans="1:16">
      <c r="K81" s="2"/>
      <c r="L81" s="2"/>
    </row>
    <row r="82" spans="1:16">
      <c r="A82" t="s">
        <v>1</v>
      </c>
      <c r="G82" s="199"/>
      <c r="K82" s="2"/>
      <c r="L82" s="2"/>
    </row>
    <row r="83" spans="1:16">
      <c r="K83" s="2"/>
      <c r="L83" s="2"/>
    </row>
    <row r="84" spans="1:16">
      <c r="A84" t="s">
        <v>293</v>
      </c>
      <c r="K84" s="2"/>
      <c r="L84" s="2"/>
    </row>
    <row r="85" spans="1:16" ht="15.75" thickBot="1">
      <c r="K85" s="2"/>
      <c r="L85" s="2"/>
    </row>
    <row r="86" spans="1:16" ht="30">
      <c r="A86" s="141" t="s">
        <v>294</v>
      </c>
      <c r="B86" s="145" t="s">
        <v>125</v>
      </c>
      <c r="C86" s="309" t="s">
        <v>295</v>
      </c>
      <c r="D86" s="141" t="s">
        <v>5</v>
      </c>
      <c r="E86" s="144" t="s">
        <v>296</v>
      </c>
      <c r="F86" s="144" t="s">
        <v>297</v>
      </c>
      <c r="G86" s="144" t="s">
        <v>298</v>
      </c>
      <c r="H86" s="144" t="s">
        <v>299</v>
      </c>
      <c r="I86" s="145" t="s">
        <v>12</v>
      </c>
      <c r="J86" s="140" t="s">
        <v>13</v>
      </c>
      <c r="K86" s="2"/>
      <c r="L86" s="2"/>
    </row>
    <row r="87" spans="1:16">
      <c r="A87" s="142" t="s">
        <v>309</v>
      </c>
      <c r="B87" s="64">
        <v>22</v>
      </c>
      <c r="C87" s="191">
        <v>4</v>
      </c>
      <c r="D87" s="302">
        <v>861.46</v>
      </c>
      <c r="E87" s="228">
        <v>610.00080000000003</v>
      </c>
      <c r="F87" s="228">
        <v>2842.6889999999999</v>
      </c>
      <c r="G87" s="154">
        <v>4314.1498000000001</v>
      </c>
      <c r="H87" s="49">
        <v>744.56</v>
      </c>
      <c r="I87" s="49">
        <v>4197.2497999999996</v>
      </c>
      <c r="J87" s="165">
        <v>60164.297200000001</v>
      </c>
      <c r="K87" s="99"/>
      <c r="L87" s="298"/>
      <c r="M87" s="298"/>
      <c r="N87" s="2"/>
      <c r="O87" s="2"/>
      <c r="P87" s="2"/>
    </row>
    <row r="88" spans="1:16">
      <c r="A88" s="142" t="s">
        <v>309</v>
      </c>
      <c r="B88" s="64">
        <v>22</v>
      </c>
      <c r="C88" s="191">
        <v>3</v>
      </c>
      <c r="D88" s="302">
        <v>861.46</v>
      </c>
      <c r="E88" s="228">
        <v>610.00080000000003</v>
      </c>
      <c r="F88" s="228">
        <v>1010.7792000000001</v>
      </c>
      <c r="G88" s="154">
        <v>2482.2400000000002</v>
      </c>
      <c r="H88" s="49">
        <v>744.56</v>
      </c>
      <c r="I88" s="49">
        <v>2365.34</v>
      </c>
      <c r="J88" s="165">
        <v>34517.560000000005</v>
      </c>
      <c r="K88" s="99"/>
      <c r="L88" s="298"/>
      <c r="M88" s="298"/>
      <c r="N88" s="2"/>
      <c r="O88" s="2"/>
      <c r="P88" s="2"/>
    </row>
    <row r="89" spans="1:16">
      <c r="A89" s="142" t="s">
        <v>309</v>
      </c>
      <c r="B89" s="64">
        <v>22</v>
      </c>
      <c r="C89" s="191">
        <v>2</v>
      </c>
      <c r="D89" s="302">
        <v>861.46</v>
      </c>
      <c r="E89" s="228">
        <v>610.00080000000003</v>
      </c>
      <c r="F89" s="72">
        <v>845.14140000000009</v>
      </c>
      <c r="G89" s="154">
        <v>2316.6022000000003</v>
      </c>
      <c r="H89" s="49">
        <v>744.56</v>
      </c>
      <c r="I89" s="49">
        <v>2199.7022000000002</v>
      </c>
      <c r="J89" s="165">
        <v>32198.62</v>
      </c>
      <c r="K89" s="99"/>
      <c r="L89" s="298"/>
      <c r="M89" s="99"/>
      <c r="N89" s="2"/>
      <c r="O89" s="2"/>
      <c r="P89" s="2"/>
    </row>
    <row r="90" spans="1:16">
      <c r="A90" s="142" t="s">
        <v>309</v>
      </c>
      <c r="B90" s="64">
        <v>22</v>
      </c>
      <c r="C90" s="191" t="s">
        <v>305</v>
      </c>
      <c r="D90" s="302">
        <v>861.46</v>
      </c>
      <c r="E90" s="228">
        <v>610.00080000000003</v>
      </c>
      <c r="F90" s="72">
        <v>789.80640000000005</v>
      </c>
      <c r="G90" s="154">
        <v>2261.2672000000002</v>
      </c>
      <c r="H90" s="49">
        <v>744.56</v>
      </c>
      <c r="I90" s="49">
        <v>2144.3672000000001</v>
      </c>
      <c r="J90" s="165">
        <v>31423.940800000004</v>
      </c>
      <c r="K90" s="99"/>
      <c r="L90" s="298"/>
      <c r="N90" s="2"/>
      <c r="O90" s="2"/>
      <c r="P90" s="2"/>
    </row>
    <row r="91" spans="1:16">
      <c r="A91" s="142" t="s">
        <v>309</v>
      </c>
      <c r="B91" s="64">
        <v>22</v>
      </c>
      <c r="C91" s="191">
        <v>1</v>
      </c>
      <c r="D91" s="302">
        <v>861.46</v>
      </c>
      <c r="E91" s="228">
        <v>610</v>
      </c>
      <c r="F91" s="228">
        <v>683.83859999999993</v>
      </c>
      <c r="G91" s="154">
        <v>2155.2993999999999</v>
      </c>
      <c r="H91" s="49">
        <v>744.56</v>
      </c>
      <c r="I91" s="49">
        <v>2038.3993999999998</v>
      </c>
      <c r="J91" s="165">
        <v>29940.38</v>
      </c>
      <c r="K91" s="99"/>
      <c r="L91" s="298"/>
      <c r="M91" s="298"/>
      <c r="N91" s="2"/>
      <c r="O91" s="2"/>
      <c r="P91" s="2"/>
    </row>
    <row r="92" spans="1:16">
      <c r="A92" s="579" t="s">
        <v>309</v>
      </c>
      <c r="B92" s="580">
        <v>22</v>
      </c>
      <c r="C92" s="581" t="s">
        <v>461</v>
      </c>
      <c r="D92" s="302">
        <v>861.46</v>
      </c>
      <c r="E92" s="228">
        <v>609.99919999999997</v>
      </c>
      <c r="F92" s="228">
        <v>789.81</v>
      </c>
      <c r="G92" s="154">
        <v>2261.2691999999997</v>
      </c>
      <c r="H92" s="49">
        <v>744.56</v>
      </c>
      <c r="I92" s="49">
        <v>2144.3692000000001</v>
      </c>
      <c r="J92" s="165">
        <v>31423.94</v>
      </c>
      <c r="K92" s="99"/>
      <c r="L92" s="298"/>
      <c r="M92" s="298"/>
      <c r="N92" s="2"/>
      <c r="O92" s="2"/>
      <c r="P92" s="2"/>
    </row>
    <row r="93" spans="1:16">
      <c r="A93" s="579" t="s">
        <v>309</v>
      </c>
      <c r="B93" s="580">
        <v>22</v>
      </c>
      <c r="C93" s="581" t="s">
        <v>335</v>
      </c>
      <c r="D93" s="302">
        <v>861.46</v>
      </c>
      <c r="E93" s="228">
        <v>609.99839999999995</v>
      </c>
      <c r="F93" s="228">
        <v>683.84</v>
      </c>
      <c r="G93" s="154">
        <v>2155.2984000000001</v>
      </c>
      <c r="H93" s="49">
        <v>744.56</v>
      </c>
      <c r="I93" s="49">
        <v>2038.3984</v>
      </c>
      <c r="J93" s="165">
        <v>29940.377600000003</v>
      </c>
      <c r="K93" s="99"/>
      <c r="L93" s="298"/>
      <c r="M93" s="298"/>
      <c r="N93" s="2"/>
      <c r="O93" s="2"/>
      <c r="P93" s="2"/>
    </row>
    <row r="94" spans="1:16">
      <c r="A94" s="142" t="s">
        <v>309</v>
      </c>
      <c r="B94" s="64">
        <v>21</v>
      </c>
      <c r="C94" s="191" t="s">
        <v>305</v>
      </c>
      <c r="D94" s="302">
        <v>861.46</v>
      </c>
      <c r="E94" s="228">
        <v>566.35500000000002</v>
      </c>
      <c r="F94" s="228">
        <v>729.19799999999998</v>
      </c>
      <c r="G94" s="154">
        <v>2157.0129999999999</v>
      </c>
      <c r="H94" s="49">
        <v>744.56</v>
      </c>
      <c r="I94" s="49">
        <v>2040.1129999999998</v>
      </c>
      <c r="J94" s="165">
        <v>29964.381999999998</v>
      </c>
      <c r="K94" s="99"/>
      <c r="L94" s="298"/>
      <c r="M94" s="298"/>
      <c r="N94" s="2"/>
      <c r="O94" s="2"/>
      <c r="P94" s="2"/>
    </row>
    <row r="95" spans="1:16">
      <c r="A95" s="142" t="s">
        <v>309</v>
      </c>
      <c r="B95" s="64">
        <v>21</v>
      </c>
      <c r="C95" s="191">
        <v>1</v>
      </c>
      <c r="D95" s="302">
        <v>861.46</v>
      </c>
      <c r="E95" s="228">
        <v>566.35500000000002</v>
      </c>
      <c r="F95" s="228">
        <v>623.23019999999997</v>
      </c>
      <c r="G95" s="154">
        <v>2051.0452</v>
      </c>
      <c r="H95" s="49">
        <v>744.56</v>
      </c>
      <c r="I95" s="49">
        <v>1934.1451999999999</v>
      </c>
      <c r="J95" s="165">
        <v>28480.82</v>
      </c>
      <c r="K95" s="99"/>
      <c r="L95" s="298"/>
      <c r="M95" s="298"/>
      <c r="N95" s="2"/>
      <c r="O95" s="2"/>
      <c r="P95" s="2"/>
    </row>
    <row r="96" spans="1:16">
      <c r="A96" s="142" t="s">
        <v>309</v>
      </c>
      <c r="B96" s="64">
        <v>18</v>
      </c>
      <c r="C96" s="191" t="s">
        <v>305</v>
      </c>
      <c r="D96" s="302">
        <v>861.46</v>
      </c>
      <c r="E96" s="228">
        <v>472.37220000000002</v>
      </c>
      <c r="F96" s="228">
        <v>702.43319999999994</v>
      </c>
      <c r="G96" s="154">
        <v>2036.2654</v>
      </c>
      <c r="H96" s="49">
        <v>744.56</v>
      </c>
      <c r="I96" s="49">
        <v>1919.3653999999999</v>
      </c>
      <c r="J96" s="165">
        <v>28273.9156</v>
      </c>
      <c r="K96" s="99"/>
      <c r="L96" s="298"/>
      <c r="M96" s="298"/>
      <c r="N96" s="2"/>
      <c r="O96" s="2"/>
      <c r="P96" s="2"/>
    </row>
    <row r="97" spans="1:16">
      <c r="A97" s="142" t="s">
        <v>309</v>
      </c>
      <c r="B97" s="64">
        <v>18</v>
      </c>
      <c r="C97" s="191">
        <v>1</v>
      </c>
      <c r="D97" s="302">
        <v>861.46</v>
      </c>
      <c r="E97" s="228">
        <v>472.37220000000002</v>
      </c>
      <c r="F97" s="228">
        <v>596.46540000000005</v>
      </c>
      <c r="G97" s="154">
        <v>1930.2976000000001</v>
      </c>
      <c r="H97" s="49">
        <v>744.56</v>
      </c>
      <c r="I97" s="49">
        <v>1813.3976</v>
      </c>
      <c r="J97" s="165">
        <v>26790.36</v>
      </c>
      <c r="K97" s="99"/>
      <c r="L97" s="298"/>
      <c r="M97" s="298"/>
      <c r="N97" s="2"/>
      <c r="O97" s="2"/>
      <c r="P97" s="2"/>
    </row>
    <row r="98" spans="1:16">
      <c r="A98" s="579" t="s">
        <v>309</v>
      </c>
      <c r="B98" s="580">
        <v>18</v>
      </c>
      <c r="C98" s="581" t="s">
        <v>462</v>
      </c>
      <c r="D98" s="302">
        <v>861.46</v>
      </c>
      <c r="E98" s="228">
        <v>472.37220000000002</v>
      </c>
      <c r="F98" s="228">
        <v>827.97</v>
      </c>
      <c r="G98" s="154">
        <v>2161.8022000000001</v>
      </c>
      <c r="H98" s="49">
        <v>744.56</v>
      </c>
      <c r="I98" s="49">
        <v>2044.9022</v>
      </c>
      <c r="J98" s="165">
        <v>30031.439999999999</v>
      </c>
      <c r="K98" s="99"/>
      <c r="L98" s="298"/>
      <c r="M98" s="298"/>
      <c r="N98" s="2"/>
      <c r="O98" s="2"/>
      <c r="P98" s="2"/>
    </row>
    <row r="99" spans="1:16">
      <c r="A99" s="579" t="s">
        <v>309</v>
      </c>
      <c r="B99" s="580">
        <v>18</v>
      </c>
      <c r="C99" s="581" t="s">
        <v>463</v>
      </c>
      <c r="D99" s="302">
        <v>861.46</v>
      </c>
      <c r="E99" s="228">
        <v>472.37220000000002</v>
      </c>
      <c r="F99" s="228">
        <v>722</v>
      </c>
      <c r="G99" s="154">
        <v>2055.8321999999998</v>
      </c>
      <c r="H99" s="49">
        <v>744.56</v>
      </c>
      <c r="I99" s="49">
        <v>1938.9322</v>
      </c>
      <c r="J99" s="165">
        <v>28547.86</v>
      </c>
      <c r="K99" s="99"/>
      <c r="L99" s="298"/>
      <c r="M99" s="298"/>
      <c r="N99" s="2"/>
      <c r="O99" s="2"/>
      <c r="P99" s="2"/>
    </row>
    <row r="100" spans="1:16">
      <c r="A100" s="142" t="s">
        <v>309</v>
      </c>
      <c r="B100" s="64">
        <v>16</v>
      </c>
      <c r="C100" s="191" t="s">
        <v>310</v>
      </c>
      <c r="D100" s="302">
        <v>861.46</v>
      </c>
      <c r="E100" s="228">
        <v>418.68960000000004</v>
      </c>
      <c r="F100" s="228">
        <v>743.15160000000003</v>
      </c>
      <c r="G100" s="154">
        <v>2023.3012000000003</v>
      </c>
      <c r="H100" s="49">
        <v>744.56</v>
      </c>
      <c r="I100" s="49">
        <v>1906.4012000000002</v>
      </c>
      <c r="J100" s="165">
        <v>28092.416800000006</v>
      </c>
      <c r="K100" s="99"/>
      <c r="L100" s="298"/>
      <c r="M100" s="298"/>
      <c r="N100" s="2"/>
      <c r="O100" s="2"/>
      <c r="P100" s="2"/>
    </row>
    <row r="101" spans="1:16">
      <c r="A101" s="142" t="s">
        <v>309</v>
      </c>
      <c r="B101" s="64">
        <v>16</v>
      </c>
      <c r="C101" s="191" t="s">
        <v>305</v>
      </c>
      <c r="D101" s="302">
        <v>861.46</v>
      </c>
      <c r="E101" s="228">
        <v>418.68960000000004</v>
      </c>
      <c r="F101" s="228">
        <v>637.18379999999991</v>
      </c>
      <c r="G101" s="154">
        <v>1917.3334</v>
      </c>
      <c r="H101" s="49">
        <v>744.56</v>
      </c>
      <c r="I101" s="49">
        <v>1800.4333999999999</v>
      </c>
      <c r="J101" s="165">
        <v>26608.86</v>
      </c>
      <c r="K101" s="99"/>
      <c r="L101" s="298"/>
      <c r="M101" s="298"/>
      <c r="N101" s="2"/>
      <c r="O101" s="2"/>
      <c r="P101" s="2"/>
    </row>
    <row r="102" spans="1:16" ht="15.75" thickBot="1">
      <c r="A102" s="143" t="s">
        <v>309</v>
      </c>
      <c r="B102" s="66">
        <v>16</v>
      </c>
      <c r="C102" s="192">
        <v>1</v>
      </c>
      <c r="D102" s="303">
        <v>861.46</v>
      </c>
      <c r="E102" s="232">
        <v>418.68960000000004</v>
      </c>
      <c r="F102" s="232">
        <v>531.22619999999995</v>
      </c>
      <c r="G102" s="156">
        <v>1811.3758000000003</v>
      </c>
      <c r="H102" s="153">
        <v>744.56</v>
      </c>
      <c r="I102" s="153">
        <v>1694.4758000000002</v>
      </c>
      <c r="J102" s="163">
        <v>25125.461200000005</v>
      </c>
      <c r="K102" s="99"/>
      <c r="L102" s="298"/>
      <c r="M102" s="298"/>
      <c r="N102" s="2"/>
      <c r="O102" s="2"/>
      <c r="P102" s="2"/>
    </row>
    <row r="103" spans="1:16">
      <c r="D103" s="2"/>
      <c r="E103" s="2"/>
      <c r="F103" s="2"/>
      <c r="G103" s="2"/>
      <c r="H103" s="2"/>
      <c r="I103" s="2"/>
      <c r="K103" s="2"/>
      <c r="L103" s="2"/>
    </row>
    <row r="104" spans="1:16">
      <c r="A104" s="35"/>
      <c r="C104" s="6"/>
      <c r="D104" s="2"/>
      <c r="E104" s="2"/>
      <c r="F104" s="2"/>
      <c r="G104" s="2"/>
      <c r="H104" s="2"/>
      <c r="I104" s="2"/>
      <c r="K104" s="2"/>
      <c r="L104" s="2"/>
    </row>
    <row r="105" spans="1:16" ht="15.75" thickBot="1">
      <c r="A105" s="35"/>
      <c r="C105" s="6"/>
      <c r="D105" s="227"/>
      <c r="E105" s="227"/>
      <c r="F105" s="227"/>
      <c r="G105" s="2"/>
      <c r="H105" s="2"/>
      <c r="I105" s="2"/>
      <c r="K105" s="2"/>
      <c r="L105" s="2"/>
    </row>
    <row r="106" spans="1:16" ht="30">
      <c r="A106" s="141" t="s">
        <v>294</v>
      </c>
      <c r="B106" s="145" t="s">
        <v>125</v>
      </c>
      <c r="C106" s="309" t="s">
        <v>295</v>
      </c>
      <c r="D106" s="141" t="s">
        <v>5</v>
      </c>
      <c r="E106" s="144" t="s">
        <v>296</v>
      </c>
      <c r="F106" s="144" t="s">
        <v>297</v>
      </c>
      <c r="G106" s="144" t="s">
        <v>298</v>
      </c>
      <c r="H106" s="144" t="s">
        <v>299</v>
      </c>
      <c r="I106" s="145" t="s">
        <v>12</v>
      </c>
      <c r="J106" s="140" t="s">
        <v>13</v>
      </c>
      <c r="K106" s="2"/>
      <c r="L106" s="2"/>
    </row>
    <row r="107" spans="1:16">
      <c r="A107" s="142" t="s">
        <v>311</v>
      </c>
      <c r="B107" s="64">
        <v>18</v>
      </c>
      <c r="C107" s="191" t="s">
        <v>305</v>
      </c>
      <c r="D107" s="302">
        <v>716.97839999999997</v>
      </c>
      <c r="E107" s="228">
        <v>472.37220000000002</v>
      </c>
      <c r="F107" s="228">
        <v>831.16740000000004</v>
      </c>
      <c r="G107" s="154">
        <v>2020.518</v>
      </c>
      <c r="H107" s="67">
        <v>710.44</v>
      </c>
      <c r="I107" s="49">
        <v>2013.9796000000001</v>
      </c>
      <c r="J107" s="165">
        <v>28274.175200000001</v>
      </c>
      <c r="K107" s="2"/>
      <c r="L107" s="298"/>
      <c r="M107" s="298"/>
      <c r="N107" s="2"/>
      <c r="O107" s="2"/>
    </row>
    <row r="108" spans="1:16">
      <c r="A108" s="142" t="s">
        <v>311</v>
      </c>
      <c r="B108" s="64">
        <v>18</v>
      </c>
      <c r="C108" s="191"/>
      <c r="D108" s="302">
        <v>716.97839999999997</v>
      </c>
      <c r="E108" s="228">
        <v>472.37220000000002</v>
      </c>
      <c r="F108" s="228">
        <v>725.17920000000004</v>
      </c>
      <c r="G108" s="154">
        <v>1914.5298</v>
      </c>
      <c r="H108" s="67">
        <v>710.44</v>
      </c>
      <c r="I108" s="49">
        <v>1907.9914000000001</v>
      </c>
      <c r="J108" s="165">
        <v>26790.340400000001</v>
      </c>
      <c r="K108" s="2"/>
      <c r="L108" s="298"/>
      <c r="M108" s="298"/>
      <c r="N108" s="2"/>
      <c r="O108" s="2"/>
    </row>
    <row r="109" spans="1:16">
      <c r="A109" s="142" t="s">
        <v>311</v>
      </c>
      <c r="B109" s="64">
        <v>16</v>
      </c>
      <c r="C109" s="191" t="s">
        <v>312</v>
      </c>
      <c r="D109" s="302">
        <v>716.97839999999997</v>
      </c>
      <c r="E109" s="228">
        <v>418.68960000000004</v>
      </c>
      <c r="F109" s="228">
        <v>871.88580000000002</v>
      </c>
      <c r="G109" s="154">
        <v>2007.5538000000001</v>
      </c>
      <c r="H109" s="67">
        <v>710.44</v>
      </c>
      <c r="I109" s="49">
        <v>2001.0154000000002</v>
      </c>
      <c r="J109" s="165">
        <v>28092.676400000004</v>
      </c>
      <c r="K109" s="2"/>
      <c r="L109" s="298"/>
      <c r="M109" s="298"/>
      <c r="N109" s="2"/>
      <c r="O109" s="2"/>
    </row>
    <row r="110" spans="1:16">
      <c r="A110" s="142" t="s">
        <v>311</v>
      </c>
      <c r="B110" s="64">
        <v>16</v>
      </c>
      <c r="C110" s="191" t="s">
        <v>307</v>
      </c>
      <c r="D110" s="302">
        <v>716.97839999999997</v>
      </c>
      <c r="E110" s="228">
        <v>418.68960000000004</v>
      </c>
      <c r="F110" s="228">
        <v>765.91800000000001</v>
      </c>
      <c r="G110" s="154">
        <v>1901.5860000000002</v>
      </c>
      <c r="H110" s="67">
        <v>710.44</v>
      </c>
      <c r="I110" s="49">
        <v>1895.0476000000003</v>
      </c>
      <c r="J110" s="165">
        <v>26609.119999999999</v>
      </c>
      <c r="K110" s="2"/>
      <c r="L110" s="298"/>
      <c r="M110" s="298"/>
      <c r="N110" s="2"/>
      <c r="O110" s="2"/>
    </row>
    <row r="111" spans="1:16" ht="15.75" thickBot="1">
      <c r="A111" s="143" t="s">
        <v>311</v>
      </c>
      <c r="B111" s="66">
        <v>16</v>
      </c>
      <c r="C111" s="192">
        <v>2</v>
      </c>
      <c r="D111" s="303">
        <v>716.97839999999997</v>
      </c>
      <c r="E111" s="232">
        <v>418.68960000000004</v>
      </c>
      <c r="F111" s="232">
        <v>659.97059999999999</v>
      </c>
      <c r="G111" s="156">
        <v>1795.6386000000002</v>
      </c>
      <c r="H111" s="166">
        <v>710.44</v>
      </c>
      <c r="I111" s="153">
        <v>1789.1002000000003</v>
      </c>
      <c r="J111" s="163">
        <v>25125.863600000004</v>
      </c>
      <c r="K111" s="2"/>
      <c r="L111" s="298"/>
      <c r="M111" s="298"/>
      <c r="N111" s="2"/>
      <c r="O111" s="2"/>
    </row>
    <row r="112" spans="1:16">
      <c r="A112" s="35"/>
      <c r="C112" s="6"/>
      <c r="D112" s="50"/>
      <c r="E112" s="50"/>
      <c r="F112" s="50"/>
      <c r="G112" s="52"/>
      <c r="H112" s="50"/>
      <c r="I112" s="51"/>
      <c r="J112" s="52"/>
    </row>
    <row r="113" spans="1:10">
      <c r="A113" s="35"/>
      <c r="C113" s="6"/>
      <c r="D113" s="50"/>
      <c r="E113" s="50"/>
      <c r="F113" s="50"/>
      <c r="G113" s="52"/>
      <c r="H113" s="51"/>
      <c r="I113" s="51"/>
      <c r="J113" s="52"/>
    </row>
    <row r="114" spans="1:10" ht="18.75">
      <c r="A114" s="7" t="s">
        <v>313</v>
      </c>
      <c r="B114" s="8"/>
      <c r="C114" s="8"/>
      <c r="D114" s="23"/>
      <c r="E114" s="23"/>
      <c r="F114" s="23"/>
    </row>
    <row r="115" spans="1:10">
      <c r="A115" s="5"/>
      <c r="D115" s="2"/>
      <c r="E115" s="2"/>
      <c r="F115" s="2"/>
      <c r="G115" s="2"/>
    </row>
    <row r="116" spans="1:10">
      <c r="A116" t="s">
        <v>1</v>
      </c>
      <c r="D116" s="2"/>
      <c r="E116" s="2"/>
      <c r="F116" s="2"/>
    </row>
    <row r="118" spans="1:10">
      <c r="A118" s="5"/>
    </row>
    <row r="119" spans="1:10" ht="15.75" thickBot="1">
      <c r="A119" t="s">
        <v>23</v>
      </c>
    </row>
    <row r="120" spans="1:10" ht="15" customHeight="1">
      <c r="B120" s="390" t="s">
        <v>314</v>
      </c>
      <c r="C120" s="391"/>
      <c r="D120" s="390" t="s">
        <v>151</v>
      </c>
      <c r="E120" s="394"/>
    </row>
    <row r="121" spans="1:10">
      <c r="B121" s="392"/>
      <c r="C121" s="393"/>
      <c r="D121" s="392"/>
      <c r="E121" s="395"/>
    </row>
    <row r="122" spans="1:10" ht="15" customHeight="1">
      <c r="B122" s="392"/>
      <c r="C122" s="393"/>
      <c r="D122" s="392"/>
      <c r="E122" s="395"/>
      <c r="F122" s="2"/>
    </row>
    <row r="123" spans="1:10">
      <c r="B123" s="354" t="s">
        <v>315</v>
      </c>
      <c r="C123" s="564"/>
      <c r="D123" s="405">
        <v>51.07</v>
      </c>
      <c r="E123" s="404"/>
      <c r="F123" s="2"/>
      <c r="G123" s="2"/>
    </row>
    <row r="124" spans="1:10">
      <c r="B124" s="354" t="s">
        <v>316</v>
      </c>
      <c r="C124" s="564"/>
      <c r="D124" s="383">
        <v>41.65</v>
      </c>
      <c r="E124" s="384"/>
      <c r="F124" s="2"/>
      <c r="G124" s="2"/>
      <c r="I124" s="2"/>
    </row>
    <row r="125" spans="1:10">
      <c r="B125" s="354" t="s">
        <v>317</v>
      </c>
      <c r="C125" s="564"/>
      <c r="D125" s="383">
        <v>31.53</v>
      </c>
      <c r="E125" s="384"/>
      <c r="F125" s="2"/>
      <c r="G125" s="2"/>
    </row>
    <row r="126" spans="1:10" ht="15.75" thickBot="1">
      <c r="B126" s="468" t="s">
        <v>318</v>
      </c>
      <c r="C126" s="567"/>
      <c r="D126" s="379">
        <v>21.46</v>
      </c>
      <c r="E126" s="380"/>
      <c r="F126" s="2"/>
      <c r="G126" s="2"/>
    </row>
    <row r="127" spans="1:10">
      <c r="A127" s="5"/>
      <c r="B127" s="5"/>
      <c r="E127" s="2"/>
      <c r="F127" s="2"/>
      <c r="G127" s="2"/>
      <c r="H127" s="2"/>
    </row>
    <row r="128" spans="1:10">
      <c r="A128" t="s">
        <v>319</v>
      </c>
      <c r="B128" s="5"/>
      <c r="E128" s="2"/>
      <c r="F128" s="2"/>
      <c r="G128" s="2"/>
      <c r="H128" s="2"/>
    </row>
    <row r="129" spans="1:8" ht="15.75" thickBot="1">
      <c r="B129" s="5"/>
      <c r="E129" s="2"/>
      <c r="F129" s="2"/>
      <c r="G129" s="2"/>
      <c r="H129" s="2"/>
    </row>
    <row r="130" spans="1:8">
      <c r="B130" s="390" t="s">
        <v>314</v>
      </c>
      <c r="C130" s="391"/>
      <c r="D130" s="390" t="s">
        <v>151</v>
      </c>
      <c r="E130" s="394"/>
      <c r="F130" s="2"/>
    </row>
    <row r="131" spans="1:8">
      <c r="B131" s="392"/>
      <c r="C131" s="393"/>
      <c r="D131" s="392"/>
      <c r="E131" s="395"/>
      <c r="F131" s="2"/>
    </row>
    <row r="132" spans="1:8">
      <c r="A132" s="5"/>
      <c r="B132" s="392"/>
      <c r="C132" s="393"/>
      <c r="D132" s="392"/>
      <c r="E132" s="395"/>
      <c r="F132" s="2"/>
    </row>
    <row r="133" spans="1:8">
      <c r="A133" s="5"/>
      <c r="B133" s="354" t="s">
        <v>315</v>
      </c>
      <c r="C133" s="564"/>
      <c r="D133" s="405">
        <v>31.53</v>
      </c>
      <c r="E133" s="404"/>
      <c r="F133" s="2"/>
      <c r="G133" s="2"/>
    </row>
    <row r="134" spans="1:8">
      <c r="A134" s="5"/>
      <c r="B134" s="354" t="s">
        <v>316</v>
      </c>
      <c r="C134" s="564"/>
      <c r="D134" s="383">
        <v>30.37</v>
      </c>
      <c r="E134" s="384"/>
      <c r="F134" s="2"/>
      <c r="G134" s="2"/>
    </row>
    <row r="135" spans="1:8">
      <c r="A135" s="5"/>
      <c r="B135" s="354" t="s">
        <v>317</v>
      </c>
      <c r="C135" s="564"/>
      <c r="D135" s="383">
        <v>27.21</v>
      </c>
      <c r="E135" s="384"/>
      <c r="F135" s="2"/>
      <c r="G135" s="2"/>
    </row>
    <row r="136" spans="1:8" ht="15.75" thickBot="1">
      <c r="A136" s="5"/>
      <c r="B136" s="468" t="s">
        <v>318</v>
      </c>
      <c r="C136" s="567"/>
      <c r="D136" s="379">
        <v>21.24</v>
      </c>
      <c r="E136" s="380"/>
      <c r="F136" s="2"/>
      <c r="G136" s="2"/>
    </row>
    <row r="137" spans="1:8">
      <c r="A137" s="5"/>
      <c r="C137" s="2"/>
      <c r="E137" s="2"/>
      <c r="F137" s="2"/>
    </row>
    <row r="138" spans="1:8">
      <c r="C138" s="2"/>
      <c r="E138" s="2"/>
      <c r="F138" s="2"/>
    </row>
    <row r="139" spans="1:8" ht="18.75">
      <c r="A139" s="7" t="s">
        <v>320</v>
      </c>
      <c r="E139" s="2"/>
      <c r="F139" s="2"/>
    </row>
    <row r="140" spans="1:8" ht="14.25" customHeight="1" thickBot="1">
      <c r="A140" s="7"/>
      <c r="D140" s="227"/>
      <c r="F140" s="2"/>
    </row>
    <row r="141" spans="1:8" ht="30" customHeight="1" thickBot="1">
      <c r="B141" s="39"/>
      <c r="C141" s="334" t="s">
        <v>321</v>
      </c>
      <c r="D141" s="249" t="s">
        <v>322</v>
      </c>
      <c r="E141" s="14"/>
      <c r="F141" s="14"/>
    </row>
    <row r="142" spans="1:8">
      <c r="B142" s="167" t="s">
        <v>315</v>
      </c>
      <c r="C142" s="308">
        <v>23.55</v>
      </c>
      <c r="D142" s="335">
        <v>35.29</v>
      </c>
      <c r="E142" s="2"/>
      <c r="F142" s="2"/>
      <c r="G142" s="2"/>
    </row>
    <row r="143" spans="1:8">
      <c r="B143" s="168" t="s">
        <v>316</v>
      </c>
      <c r="C143" s="308">
        <v>21.58</v>
      </c>
      <c r="D143" s="335">
        <v>32.35</v>
      </c>
      <c r="E143" s="2"/>
      <c r="F143" s="2"/>
      <c r="G143" s="2"/>
    </row>
    <row r="144" spans="1:8">
      <c r="B144" s="168" t="s">
        <v>317</v>
      </c>
      <c r="C144" s="308">
        <v>18.55</v>
      </c>
      <c r="D144" s="335">
        <v>27.825600000000001</v>
      </c>
      <c r="E144" s="2"/>
      <c r="F144" s="2"/>
      <c r="G144" s="2"/>
    </row>
    <row r="145" spans="1:19" ht="15.75" thickBot="1">
      <c r="B145" s="169" t="s">
        <v>318</v>
      </c>
      <c r="C145" s="307">
        <v>15.748799999999999</v>
      </c>
      <c r="D145" s="336">
        <v>23.62</v>
      </c>
      <c r="E145" s="2"/>
      <c r="F145" s="2"/>
      <c r="G145" s="2"/>
    </row>
    <row r="146" spans="1:19">
      <c r="B146" s="11"/>
      <c r="C146" s="2"/>
      <c r="D146" s="2"/>
    </row>
    <row r="147" spans="1:19">
      <c r="B147" s="11"/>
      <c r="C147" s="2"/>
      <c r="D147" s="2"/>
    </row>
    <row r="148" spans="1:19">
      <c r="B148" s="11"/>
      <c r="C148" s="2"/>
      <c r="D148" s="2"/>
    </row>
    <row r="149" spans="1:19" ht="21">
      <c r="A149" s="396" t="s">
        <v>323</v>
      </c>
      <c r="B149" s="396"/>
      <c r="C149" s="396"/>
      <c r="D149" s="396"/>
      <c r="E149" s="396"/>
      <c r="F149" s="396"/>
      <c r="G149" s="396"/>
      <c r="H149" s="396"/>
      <c r="I149" s="396"/>
      <c r="J149" s="396"/>
      <c r="K149" s="396"/>
      <c r="L149" s="396"/>
      <c r="M149" s="396"/>
      <c r="N149" s="396"/>
      <c r="O149" s="396"/>
    </row>
    <row r="150" spans="1:19" ht="18.75">
      <c r="A150" s="7"/>
    </row>
    <row r="151" spans="1:19">
      <c r="A151" s="9" t="s">
        <v>324</v>
      </c>
      <c r="B151" s="9"/>
      <c r="C151" s="9"/>
      <c r="D151" s="9"/>
      <c r="E151" s="9"/>
      <c r="F151" s="9"/>
      <c r="G151" s="9"/>
      <c r="H151" s="9"/>
    </row>
    <row r="152" spans="1:19">
      <c r="A152" s="5"/>
    </row>
    <row r="153" spans="1:19">
      <c r="C153" s="227"/>
    </row>
    <row r="154" spans="1:19">
      <c r="A154" t="s">
        <v>45</v>
      </c>
    </row>
    <row r="155" spans="1:19" ht="15.75" thickBot="1"/>
    <row r="156" spans="1:19" ht="30">
      <c r="A156" s="334" t="s">
        <v>125</v>
      </c>
      <c r="B156" s="141" t="s">
        <v>5</v>
      </c>
      <c r="C156" s="144" t="s">
        <v>325</v>
      </c>
      <c r="D156" s="144" t="s">
        <v>326</v>
      </c>
      <c r="E156" s="144" t="s">
        <v>327</v>
      </c>
      <c r="F156" s="145" t="s">
        <v>222</v>
      </c>
      <c r="G156" s="145" t="s">
        <v>12</v>
      </c>
      <c r="H156" s="140" t="s">
        <v>13</v>
      </c>
      <c r="J156" s="14"/>
      <c r="K156" s="14"/>
      <c r="L156" s="71"/>
      <c r="R156" s="14"/>
    </row>
    <row r="157" spans="1:19">
      <c r="A157" s="337" t="s">
        <v>328</v>
      </c>
      <c r="B157" s="247">
        <v>2534.84</v>
      </c>
      <c r="C157" s="228">
        <v>6715.7208000000001</v>
      </c>
      <c r="D157" s="228">
        <v>17.880600000000001</v>
      </c>
      <c r="E157" s="228">
        <v>7.27</v>
      </c>
      <c r="F157" s="154">
        <v>9275.7114000000001</v>
      </c>
      <c r="G157" s="67">
        <f>B157</f>
        <v>2534.84</v>
      </c>
      <c r="H157" s="155">
        <v>116378.22</v>
      </c>
      <c r="I157" s="2"/>
      <c r="J157" s="2"/>
      <c r="K157" s="2"/>
      <c r="L157" s="2"/>
      <c r="N157" s="118"/>
      <c r="O157" s="200"/>
      <c r="P157" s="118"/>
      <c r="Q157" s="200"/>
      <c r="R157" s="2"/>
      <c r="S157" s="199"/>
    </row>
    <row r="158" spans="1:19">
      <c r="A158" s="338" t="s">
        <v>329</v>
      </c>
      <c r="B158" s="247">
        <v>2534.84</v>
      </c>
      <c r="C158" s="228">
        <v>4867.6899999999996</v>
      </c>
      <c r="D158" s="228">
        <v>17.880600000000001</v>
      </c>
      <c r="E158" s="228">
        <v>7.27</v>
      </c>
      <c r="F158" s="154">
        <v>7427.6806000000006</v>
      </c>
      <c r="G158" s="67">
        <f t="shared" ref="G158:G159" si="0">B158</f>
        <v>2534.84</v>
      </c>
      <c r="H158" s="155">
        <v>94201.84</v>
      </c>
      <c r="J158" s="2"/>
      <c r="K158" s="2"/>
      <c r="L158" s="2"/>
      <c r="N158" s="118"/>
      <c r="O158" s="200"/>
      <c r="P158" s="2"/>
      <c r="Q158" s="2"/>
      <c r="R158" s="2"/>
    </row>
    <row r="159" spans="1:19" ht="15.75" thickBot="1">
      <c r="A159" s="314" t="s">
        <v>330</v>
      </c>
      <c r="B159" s="277">
        <v>2534.84</v>
      </c>
      <c r="C159" s="232">
        <v>3766.6152000000002</v>
      </c>
      <c r="D159" s="232">
        <v>17.880600000000001</v>
      </c>
      <c r="E159" s="232">
        <v>7.27</v>
      </c>
      <c r="F159" s="156">
        <v>6326.6058000000012</v>
      </c>
      <c r="G159" s="166">
        <f t="shared" si="0"/>
        <v>2534.84</v>
      </c>
      <c r="H159" s="157">
        <v>80988.94</v>
      </c>
      <c r="J159" s="2"/>
      <c r="K159" s="2"/>
      <c r="L159" s="2"/>
      <c r="N159" s="2"/>
      <c r="O159" s="2"/>
      <c r="P159" s="2"/>
      <c r="Q159" s="2"/>
      <c r="R159" s="2"/>
    </row>
    <row r="160" spans="1:19">
      <c r="A160" s="35"/>
      <c r="B160" s="61"/>
      <c r="C160" s="61"/>
      <c r="D160" s="61"/>
      <c r="E160" s="61"/>
      <c r="F160" s="14"/>
      <c r="G160" s="61"/>
      <c r="H160" s="14"/>
      <c r="J160" s="2"/>
      <c r="K160" s="2"/>
      <c r="L160" s="2"/>
      <c r="N160" s="2"/>
      <c r="O160" s="2"/>
      <c r="P160" s="2"/>
      <c r="Q160" s="2"/>
      <c r="R160" s="2"/>
    </row>
    <row r="161" spans="1:18">
      <c r="A161" s="35"/>
      <c r="B161" s="61"/>
      <c r="C161" s="61"/>
      <c r="D161" s="61"/>
      <c r="E161" s="61"/>
      <c r="F161" s="14"/>
      <c r="G161" s="61"/>
      <c r="H161" s="14"/>
      <c r="J161" s="2"/>
      <c r="K161" s="2"/>
      <c r="L161" s="2"/>
      <c r="N161" s="2"/>
      <c r="O161" s="2"/>
      <c r="P161" s="2"/>
      <c r="Q161" s="2"/>
      <c r="R161" s="2"/>
    </row>
    <row r="162" spans="1:18" ht="15.75" thickBot="1">
      <c r="B162" s="61"/>
      <c r="C162" s="61"/>
      <c r="D162" s="61"/>
      <c r="E162" s="61"/>
      <c r="F162" s="14"/>
      <c r="G162" s="14"/>
      <c r="H162" s="14"/>
      <c r="I162" s="23"/>
      <c r="J162" s="2"/>
      <c r="K162" s="2"/>
      <c r="L162" s="2"/>
      <c r="N162" s="2"/>
      <c r="O162" s="2"/>
      <c r="P162" s="2"/>
      <c r="Q162" s="2"/>
      <c r="R162" s="2"/>
    </row>
    <row r="163" spans="1:18" ht="30">
      <c r="A163" s="334" t="s">
        <v>125</v>
      </c>
      <c r="B163" s="141" t="s">
        <v>5</v>
      </c>
      <c r="C163" s="144" t="s">
        <v>325</v>
      </c>
      <c r="D163" s="144" t="s">
        <v>326</v>
      </c>
      <c r="E163" s="144" t="s">
        <v>331</v>
      </c>
      <c r="F163" s="145" t="s">
        <v>222</v>
      </c>
      <c r="G163" s="145" t="s">
        <v>12</v>
      </c>
      <c r="H163" s="140" t="s">
        <v>13</v>
      </c>
      <c r="I163" s="23"/>
      <c r="J163" s="2"/>
      <c r="K163" s="2"/>
      <c r="L163" s="2"/>
      <c r="N163" s="2"/>
      <c r="O163" s="2"/>
      <c r="P163" s="2"/>
      <c r="Q163" s="2"/>
      <c r="R163" s="2"/>
    </row>
    <row r="164" spans="1:18">
      <c r="A164" s="339" t="s">
        <v>332</v>
      </c>
      <c r="B164" s="247">
        <v>2534.84</v>
      </c>
      <c r="C164" s="228">
        <v>2829.5</v>
      </c>
      <c r="D164" s="228">
        <v>17.880600000000001</v>
      </c>
      <c r="E164" s="228">
        <v>7.27</v>
      </c>
      <c r="F164" s="154">
        <v>5389.490600000001</v>
      </c>
      <c r="G164" s="67">
        <f>B164</f>
        <v>2534.84</v>
      </c>
      <c r="H164" s="155">
        <v>69743.56</v>
      </c>
      <c r="I164" s="2"/>
      <c r="J164" s="2"/>
      <c r="K164" s="2"/>
      <c r="L164" s="2"/>
      <c r="N164" s="2"/>
      <c r="O164" s="2"/>
      <c r="P164" s="2"/>
      <c r="Q164" s="2"/>
      <c r="R164" s="2"/>
    </row>
    <row r="165" spans="1:18">
      <c r="A165" s="339" t="s">
        <v>333</v>
      </c>
      <c r="B165" s="247">
        <v>2534.84</v>
      </c>
      <c r="C165" s="228">
        <v>2322.4890000000005</v>
      </c>
      <c r="D165" s="228">
        <v>17.880600000000001</v>
      </c>
      <c r="E165" s="228">
        <v>7.27</v>
      </c>
      <c r="F165" s="154">
        <v>4882.4796000000015</v>
      </c>
      <c r="G165" s="67">
        <f t="shared" ref="G165:G180" si="1">B165</f>
        <v>2534.84</v>
      </c>
      <c r="H165" s="155">
        <v>63659.435200000014</v>
      </c>
      <c r="J165" s="2"/>
      <c r="K165" s="2"/>
      <c r="L165" s="2"/>
      <c r="N165" s="2"/>
      <c r="O165" s="2"/>
      <c r="P165" s="2"/>
      <c r="Q165" s="2"/>
      <c r="R165" s="2"/>
    </row>
    <row r="166" spans="1:18">
      <c r="A166" s="339" t="s">
        <v>334</v>
      </c>
      <c r="B166" s="247">
        <v>2534.84</v>
      </c>
      <c r="C166" s="228">
        <v>2041.2852</v>
      </c>
      <c r="D166" s="228">
        <v>17.880600000000001</v>
      </c>
      <c r="E166" s="228">
        <v>7.27</v>
      </c>
      <c r="F166" s="154">
        <v>4601.2758000000013</v>
      </c>
      <c r="G166" s="67">
        <f t="shared" si="1"/>
        <v>2534.84</v>
      </c>
      <c r="H166" s="155">
        <v>60284.98</v>
      </c>
      <c r="J166" s="2"/>
      <c r="K166" s="2"/>
      <c r="L166" s="2"/>
      <c r="N166" s="2"/>
      <c r="O166" s="2"/>
      <c r="P166" s="2"/>
      <c r="Q166" s="2"/>
      <c r="R166" s="2"/>
    </row>
    <row r="167" spans="1:18">
      <c r="A167" s="339" t="s">
        <v>335</v>
      </c>
      <c r="B167" s="247">
        <v>2534.84</v>
      </c>
      <c r="C167" s="228">
        <v>1505.316</v>
      </c>
      <c r="D167" s="228">
        <v>17.880600000000001</v>
      </c>
      <c r="E167" s="228">
        <v>7.27</v>
      </c>
      <c r="F167" s="154">
        <v>4065.3065999999999</v>
      </c>
      <c r="G167" s="67">
        <f t="shared" si="1"/>
        <v>2534.84</v>
      </c>
      <c r="H167" s="155">
        <v>53853.359199999999</v>
      </c>
      <c r="J167" s="2"/>
      <c r="K167" s="2"/>
      <c r="L167" s="2"/>
      <c r="N167" s="2"/>
      <c r="O167" s="2"/>
      <c r="P167" s="2"/>
      <c r="Q167" s="2"/>
      <c r="R167" s="2"/>
    </row>
    <row r="168" spans="1:18">
      <c r="A168" s="339" t="s">
        <v>336</v>
      </c>
      <c r="B168" s="247">
        <v>2534.84</v>
      </c>
      <c r="C168" s="228">
        <v>1143.03</v>
      </c>
      <c r="D168" s="228">
        <v>17.880600000000001</v>
      </c>
      <c r="E168" s="228">
        <v>7.27</v>
      </c>
      <c r="F168" s="154">
        <v>3703.0205999999998</v>
      </c>
      <c r="G168" s="67">
        <f t="shared" si="1"/>
        <v>2534.84</v>
      </c>
      <c r="H168" s="155">
        <v>49505.919999999998</v>
      </c>
      <c r="J168" s="2"/>
      <c r="K168" s="2"/>
      <c r="L168" s="2"/>
      <c r="N168" s="2"/>
      <c r="O168" s="2"/>
      <c r="P168" s="2"/>
      <c r="Q168" s="2"/>
      <c r="R168" s="2"/>
    </row>
    <row r="169" spans="1:18">
      <c r="A169" s="339" t="s">
        <v>337</v>
      </c>
      <c r="B169" s="247">
        <v>2534.84</v>
      </c>
      <c r="C169" s="228">
        <v>1100.3556000000001</v>
      </c>
      <c r="D169" s="228">
        <v>17.880600000000001</v>
      </c>
      <c r="E169" s="228">
        <v>7.27</v>
      </c>
      <c r="F169" s="154">
        <v>3660.3462</v>
      </c>
      <c r="G169" s="67">
        <f t="shared" si="1"/>
        <v>2534.84</v>
      </c>
      <c r="H169" s="155">
        <v>48993.84</v>
      </c>
      <c r="J169" s="2"/>
      <c r="K169" s="2"/>
      <c r="L169" s="2"/>
      <c r="N169" s="2"/>
      <c r="O169" s="2"/>
      <c r="P169" s="2"/>
      <c r="Q169" s="2"/>
      <c r="R169" s="2"/>
    </row>
    <row r="170" spans="1:18">
      <c r="A170" s="339" t="s">
        <v>338</v>
      </c>
      <c r="B170" s="247">
        <v>2534.84</v>
      </c>
      <c r="C170" s="228">
        <v>950.29</v>
      </c>
      <c r="D170" s="228">
        <v>17.880600000000001</v>
      </c>
      <c r="E170" s="228">
        <v>7.27</v>
      </c>
      <c r="F170" s="154">
        <v>3510.2806</v>
      </c>
      <c r="G170" s="67">
        <f t="shared" si="1"/>
        <v>2534.84</v>
      </c>
      <c r="H170" s="155">
        <v>47193.04</v>
      </c>
      <c r="J170" s="2"/>
      <c r="K170" s="2"/>
      <c r="L170" s="2"/>
      <c r="N170" s="2"/>
      <c r="O170" s="2"/>
      <c r="P170" s="2"/>
      <c r="Q170" s="2"/>
      <c r="R170" s="2"/>
    </row>
    <row r="171" spans="1:18">
      <c r="A171" s="339" t="s">
        <v>339</v>
      </c>
      <c r="B171" s="247">
        <v>2534.84</v>
      </c>
      <c r="C171" s="228">
        <v>842.93819999999994</v>
      </c>
      <c r="D171" s="228">
        <v>17.880600000000001</v>
      </c>
      <c r="E171" s="228">
        <v>7.27</v>
      </c>
      <c r="F171" s="154">
        <v>3402.9288000000001</v>
      </c>
      <c r="G171" s="67">
        <f t="shared" si="1"/>
        <v>2534.84</v>
      </c>
      <c r="H171" s="155">
        <v>45904.82</v>
      </c>
      <c r="J171" s="2"/>
      <c r="K171" s="2"/>
      <c r="L171" s="2"/>
      <c r="N171" s="2"/>
      <c r="O171" s="2"/>
      <c r="P171" s="2"/>
      <c r="Q171" s="2"/>
      <c r="R171" s="2"/>
    </row>
    <row r="172" spans="1:18">
      <c r="A172" s="339" t="s">
        <v>340</v>
      </c>
      <c r="B172" s="247">
        <v>2534.84</v>
      </c>
      <c r="C172" s="228">
        <v>739.4796</v>
      </c>
      <c r="D172" s="228">
        <v>17.880600000000001</v>
      </c>
      <c r="E172" s="228">
        <v>7.27</v>
      </c>
      <c r="F172" s="154">
        <v>3299.4702000000002</v>
      </c>
      <c r="G172" s="67">
        <f t="shared" si="1"/>
        <v>2534.84</v>
      </c>
      <c r="H172" s="155">
        <v>44663.322400000005</v>
      </c>
      <c r="J172" s="2"/>
      <c r="K172" s="2"/>
      <c r="L172" s="2"/>
      <c r="N172" s="2"/>
      <c r="O172" s="2"/>
      <c r="P172" s="2"/>
      <c r="Q172" s="2"/>
      <c r="R172" s="2"/>
    </row>
    <row r="173" spans="1:18">
      <c r="A173" s="339" t="s">
        <v>341</v>
      </c>
      <c r="B173" s="247">
        <v>2534.84</v>
      </c>
      <c r="C173" s="228">
        <v>628.20780000000002</v>
      </c>
      <c r="D173" s="228">
        <v>17.880600000000001</v>
      </c>
      <c r="E173" s="228">
        <v>7.27</v>
      </c>
      <c r="F173" s="154">
        <v>3188.1984000000002</v>
      </c>
      <c r="G173" s="67">
        <f t="shared" si="1"/>
        <v>2534.84</v>
      </c>
      <c r="H173" s="155">
        <v>43328.060799999999</v>
      </c>
      <c r="I173" s="2"/>
      <c r="J173" s="2"/>
      <c r="K173" s="2"/>
      <c r="L173" s="2"/>
      <c r="N173" s="2"/>
      <c r="O173" s="2"/>
      <c r="P173" s="2"/>
      <c r="Q173" s="2"/>
      <c r="R173" s="2"/>
    </row>
    <row r="174" spans="1:18">
      <c r="A174" s="339" t="s">
        <v>342</v>
      </c>
      <c r="B174" s="247">
        <v>2534.84</v>
      </c>
      <c r="C174" s="228">
        <v>507.08</v>
      </c>
      <c r="D174" s="228">
        <v>17.880600000000001</v>
      </c>
      <c r="E174" s="228">
        <v>7.27</v>
      </c>
      <c r="F174" s="154">
        <v>3067.0706</v>
      </c>
      <c r="G174" s="67">
        <f t="shared" si="1"/>
        <v>2534.84</v>
      </c>
      <c r="H174" s="155">
        <v>41874.519999999997</v>
      </c>
      <c r="J174" s="2"/>
      <c r="K174" s="2"/>
      <c r="L174" s="2"/>
      <c r="N174" s="2"/>
      <c r="O174" s="2"/>
      <c r="P174" s="2"/>
      <c r="Q174" s="2"/>
      <c r="R174" s="2"/>
    </row>
    <row r="175" spans="1:18">
      <c r="A175" s="339" t="s">
        <v>343</v>
      </c>
      <c r="B175" s="247">
        <v>2534.84</v>
      </c>
      <c r="C175" s="228">
        <v>492.77</v>
      </c>
      <c r="D175" s="228">
        <v>17.880600000000001</v>
      </c>
      <c r="E175" s="228">
        <v>7.27</v>
      </c>
      <c r="F175" s="154">
        <v>3052.7606000000001</v>
      </c>
      <c r="G175" s="67">
        <f t="shared" si="1"/>
        <v>2534.84</v>
      </c>
      <c r="H175" s="155">
        <v>41702.800000000003</v>
      </c>
      <c r="J175" s="2"/>
      <c r="K175" s="2"/>
      <c r="L175" s="2"/>
      <c r="N175" s="2"/>
      <c r="O175" s="2"/>
      <c r="P175" s="2"/>
      <c r="Q175" s="2"/>
      <c r="R175" s="2"/>
    </row>
    <row r="176" spans="1:18">
      <c r="A176" s="339" t="s">
        <v>344</v>
      </c>
      <c r="B176" s="247">
        <v>2534.84</v>
      </c>
      <c r="C176" s="228">
        <v>454.05</v>
      </c>
      <c r="D176" s="228">
        <v>17.880600000000001</v>
      </c>
      <c r="E176" s="228">
        <v>7.27</v>
      </c>
      <c r="F176" s="154">
        <v>3014.0406000000003</v>
      </c>
      <c r="G176" s="67">
        <f t="shared" si="1"/>
        <v>2534.84</v>
      </c>
      <c r="H176" s="155">
        <v>41238.160000000003</v>
      </c>
      <c r="J176" s="2"/>
      <c r="K176" s="2"/>
      <c r="L176" s="2"/>
      <c r="N176" s="2"/>
      <c r="O176" s="2"/>
      <c r="P176" s="2"/>
      <c r="Q176" s="2"/>
      <c r="R176" s="2"/>
    </row>
    <row r="177" spans="1:18">
      <c r="A177" s="339" t="s">
        <v>345</v>
      </c>
      <c r="B177" s="247">
        <v>2534.84</v>
      </c>
      <c r="C177" s="228">
        <v>370.54559999999998</v>
      </c>
      <c r="D177" s="228">
        <v>17.880600000000001</v>
      </c>
      <c r="E177" s="228">
        <v>7.27</v>
      </c>
      <c r="F177" s="154">
        <v>2930.5362</v>
      </c>
      <c r="G177" s="67">
        <f t="shared" si="1"/>
        <v>2534.84</v>
      </c>
      <c r="H177" s="155">
        <v>40236.120000000003</v>
      </c>
      <c r="J177" s="2"/>
      <c r="K177" s="2"/>
      <c r="L177" s="2"/>
      <c r="N177" s="2"/>
      <c r="O177" s="2"/>
      <c r="P177" s="2"/>
      <c r="Q177" s="2"/>
      <c r="R177" s="2"/>
    </row>
    <row r="178" spans="1:18">
      <c r="A178" s="339" t="s">
        <v>346</v>
      </c>
      <c r="B178" s="247">
        <v>2534.84</v>
      </c>
      <c r="C178" s="228">
        <v>306.77519999999998</v>
      </c>
      <c r="D178" s="228">
        <v>17.880600000000001</v>
      </c>
      <c r="E178" s="228">
        <v>7.27</v>
      </c>
      <c r="F178" s="154">
        <v>2866.7658000000001</v>
      </c>
      <c r="G178" s="67">
        <f t="shared" si="1"/>
        <v>2534.84</v>
      </c>
      <c r="H178" s="155">
        <v>39470.86</v>
      </c>
      <c r="I178" s="2"/>
      <c r="J178" s="2"/>
      <c r="K178" s="2"/>
      <c r="L178" s="2"/>
      <c r="N178" s="2"/>
      <c r="O178" s="2"/>
      <c r="P178" s="2"/>
      <c r="Q178" s="2"/>
      <c r="R178" s="2"/>
    </row>
    <row r="179" spans="1:18">
      <c r="A179" s="339" t="s">
        <v>347</v>
      </c>
      <c r="B179" s="247">
        <v>2534.84</v>
      </c>
      <c r="C179" s="228">
        <v>238.23</v>
      </c>
      <c r="D179" s="228">
        <v>17.880600000000001</v>
      </c>
      <c r="E179" s="228">
        <v>7.27</v>
      </c>
      <c r="F179" s="154">
        <v>2798.2206000000001</v>
      </c>
      <c r="G179" s="67">
        <f t="shared" si="1"/>
        <v>2534.84</v>
      </c>
      <c r="H179" s="155">
        <v>38648.32</v>
      </c>
      <c r="J179" s="2"/>
      <c r="K179" s="2"/>
      <c r="L179" s="2"/>
      <c r="N179" s="2"/>
      <c r="O179" s="2"/>
      <c r="P179" s="2"/>
      <c r="Q179" s="2"/>
      <c r="R179" s="2"/>
    </row>
    <row r="180" spans="1:18" ht="15.75" thickBot="1">
      <c r="A180" s="340" t="s">
        <v>348</v>
      </c>
      <c r="B180" s="277">
        <v>2534.84</v>
      </c>
      <c r="C180" s="232">
        <v>176.2458</v>
      </c>
      <c r="D180" s="232">
        <v>17.880600000000001</v>
      </c>
      <c r="E180" s="232">
        <v>7.27</v>
      </c>
      <c r="F180" s="156">
        <v>2736.2364000000002</v>
      </c>
      <c r="G180" s="166">
        <f t="shared" si="1"/>
        <v>2534.84</v>
      </c>
      <c r="H180" s="157">
        <v>37904.516800000005</v>
      </c>
      <c r="I180" s="2"/>
      <c r="J180" s="2"/>
      <c r="K180" s="2"/>
      <c r="L180" s="2"/>
      <c r="N180" s="2"/>
      <c r="O180" s="2"/>
      <c r="P180" s="2"/>
      <c r="Q180" s="2"/>
      <c r="R180" s="2"/>
    </row>
    <row r="181" spans="1:18">
      <c r="B181" s="2"/>
      <c r="C181" s="2"/>
      <c r="D181" s="2"/>
      <c r="E181" s="2"/>
      <c r="F181" s="2"/>
      <c r="G181" s="2"/>
      <c r="I181" s="2"/>
      <c r="J181" s="2"/>
      <c r="K181" s="2"/>
      <c r="L181" s="2"/>
      <c r="N181" s="30"/>
      <c r="O181" s="2"/>
      <c r="P181" s="2"/>
      <c r="Q181" s="2"/>
      <c r="R181" s="2"/>
    </row>
    <row r="182" spans="1:18">
      <c r="B182" s="2"/>
      <c r="C182" s="2"/>
      <c r="D182" s="2"/>
      <c r="E182" s="2"/>
      <c r="F182" s="2"/>
      <c r="J182" s="2"/>
      <c r="K182" s="2"/>
      <c r="L182" s="2"/>
      <c r="N182" s="2"/>
      <c r="O182" s="2"/>
      <c r="P182" s="2"/>
      <c r="Q182" s="2"/>
      <c r="R182" s="2"/>
    </row>
    <row r="183" spans="1:18">
      <c r="A183" s="9" t="s">
        <v>349</v>
      </c>
      <c r="B183" s="76"/>
      <c r="C183" s="76"/>
      <c r="D183" s="76"/>
      <c r="E183" s="76"/>
      <c r="F183" s="9"/>
      <c r="G183" s="9"/>
      <c r="H183" s="9"/>
      <c r="J183" s="2"/>
      <c r="K183" s="2"/>
      <c r="L183" s="2"/>
      <c r="N183" s="2"/>
      <c r="O183" s="2"/>
      <c r="P183" s="2"/>
      <c r="Q183" s="2"/>
      <c r="R183" s="2"/>
    </row>
    <row r="184" spans="1:18">
      <c r="J184" s="2"/>
      <c r="K184" s="2"/>
      <c r="L184" s="2"/>
      <c r="N184" s="2"/>
      <c r="O184" s="2"/>
      <c r="P184" s="2"/>
      <c r="Q184" s="2"/>
      <c r="R184" s="2"/>
    </row>
    <row r="185" spans="1:18">
      <c r="A185" t="s">
        <v>45</v>
      </c>
      <c r="E185" s="275"/>
      <c r="J185" s="2"/>
      <c r="K185" s="2"/>
      <c r="L185" s="2"/>
      <c r="N185" s="2"/>
      <c r="O185" s="2"/>
      <c r="P185" s="2"/>
      <c r="Q185" s="2"/>
      <c r="R185" s="2"/>
    </row>
    <row r="186" spans="1:18" ht="15.75" thickBot="1">
      <c r="J186" s="2"/>
      <c r="K186" s="2"/>
      <c r="L186" s="2"/>
      <c r="N186" s="2"/>
      <c r="O186" s="2"/>
      <c r="P186" s="2"/>
      <c r="Q186" s="2"/>
      <c r="R186" s="2"/>
    </row>
    <row r="187" spans="1:18" ht="30">
      <c r="A187" s="334" t="s">
        <v>125</v>
      </c>
      <c r="B187" s="141" t="s">
        <v>5</v>
      </c>
      <c r="C187" s="144" t="s">
        <v>325</v>
      </c>
      <c r="D187" s="144" t="s">
        <v>326</v>
      </c>
      <c r="E187" s="144" t="s">
        <v>327</v>
      </c>
      <c r="F187" s="145" t="s">
        <v>222</v>
      </c>
      <c r="G187" s="145" t="s">
        <v>12</v>
      </c>
      <c r="H187" s="140" t="s">
        <v>13</v>
      </c>
      <c r="J187" s="2"/>
      <c r="K187" s="2"/>
      <c r="L187" s="2"/>
      <c r="N187" s="2"/>
      <c r="O187" s="2"/>
      <c r="P187" s="2"/>
      <c r="Q187" s="2"/>
      <c r="R187" s="2"/>
    </row>
    <row r="188" spans="1:18">
      <c r="A188" s="339" t="s">
        <v>335</v>
      </c>
      <c r="B188" s="247">
        <v>2206.6272000000004</v>
      </c>
      <c r="C188" s="228">
        <v>1505.316</v>
      </c>
      <c r="D188" s="228">
        <v>17.880600000000001</v>
      </c>
      <c r="E188" s="228">
        <v>7.27</v>
      </c>
      <c r="F188" s="154">
        <v>3737.0938000000006</v>
      </c>
      <c r="G188" s="67">
        <f>B188</f>
        <v>2206.6272000000004</v>
      </c>
      <c r="H188" s="155">
        <v>49258.380000000005</v>
      </c>
      <c r="J188" s="2"/>
      <c r="K188" s="2"/>
      <c r="L188" s="2"/>
      <c r="N188" s="2"/>
      <c r="O188" s="2"/>
      <c r="P188" s="2"/>
      <c r="Q188" s="2"/>
      <c r="R188" s="2"/>
    </row>
    <row r="189" spans="1:18">
      <c r="A189" s="339" t="s">
        <v>336</v>
      </c>
      <c r="B189" s="247">
        <v>2206.6272000000004</v>
      </c>
      <c r="C189" s="228">
        <v>1143.03</v>
      </c>
      <c r="D189" s="228">
        <v>17.880600000000001</v>
      </c>
      <c r="E189" s="228">
        <v>7.27</v>
      </c>
      <c r="F189" s="154">
        <v>3374.8078000000005</v>
      </c>
      <c r="G189" s="67">
        <f t="shared" ref="G189:G203" si="2">B189</f>
        <v>2206.6272000000004</v>
      </c>
      <c r="H189" s="155">
        <v>44910.94</v>
      </c>
      <c r="J189" s="2"/>
      <c r="K189" s="2"/>
      <c r="L189" s="2"/>
      <c r="N189" s="2"/>
      <c r="O189" s="2"/>
      <c r="P189" s="2"/>
      <c r="Q189" s="2"/>
      <c r="R189" s="2"/>
    </row>
    <row r="190" spans="1:18">
      <c r="A190" s="339" t="s">
        <v>337</v>
      </c>
      <c r="B190" s="247">
        <v>2206.6272000000004</v>
      </c>
      <c r="C190" s="228">
        <v>1100.3556000000001</v>
      </c>
      <c r="D190" s="228">
        <v>17.880600000000001</v>
      </c>
      <c r="E190" s="228">
        <v>7.27</v>
      </c>
      <c r="F190" s="154">
        <v>3332.1334000000006</v>
      </c>
      <c r="G190" s="67">
        <f t="shared" si="2"/>
        <v>2206.6272000000004</v>
      </c>
      <c r="H190" s="155">
        <v>44398.855200000005</v>
      </c>
      <c r="J190" s="2"/>
      <c r="K190" s="2"/>
      <c r="L190" s="2"/>
      <c r="N190" s="2"/>
      <c r="O190" s="2"/>
      <c r="P190" s="2"/>
      <c r="Q190" s="2"/>
      <c r="R190" s="2"/>
    </row>
    <row r="191" spans="1:18">
      <c r="A191" s="339" t="s">
        <v>350</v>
      </c>
      <c r="B191" s="247">
        <v>2206.6272000000004</v>
      </c>
      <c r="C191" s="228">
        <v>950.29</v>
      </c>
      <c r="D191" s="228">
        <v>17.880600000000001</v>
      </c>
      <c r="E191" s="228">
        <v>7.27</v>
      </c>
      <c r="F191" s="154">
        <v>3182.0678000000003</v>
      </c>
      <c r="G191" s="67">
        <f t="shared" si="2"/>
        <v>2206.6272000000004</v>
      </c>
      <c r="H191" s="155">
        <v>42598.06</v>
      </c>
      <c r="J191" s="2"/>
      <c r="K191" s="2"/>
      <c r="L191" s="2"/>
      <c r="N191" s="2"/>
      <c r="O191" s="2"/>
      <c r="P191" s="2"/>
      <c r="Q191" s="2"/>
      <c r="R191" s="2"/>
    </row>
    <row r="192" spans="1:18">
      <c r="A192" s="339" t="s">
        <v>339</v>
      </c>
      <c r="B192" s="247">
        <v>2206.6272000000004</v>
      </c>
      <c r="C192" s="228">
        <v>842.93819999999994</v>
      </c>
      <c r="D192" s="228">
        <v>17.880600000000001</v>
      </c>
      <c r="E192" s="228">
        <v>7.27</v>
      </c>
      <c r="F192" s="154">
        <v>3074.7160000000003</v>
      </c>
      <c r="G192" s="67">
        <f t="shared" si="2"/>
        <v>2206.6272000000004</v>
      </c>
      <c r="H192" s="155">
        <v>41309.839999999997</v>
      </c>
      <c r="J192" s="2"/>
      <c r="K192" s="2"/>
      <c r="L192" s="2"/>
      <c r="N192" s="2"/>
      <c r="O192" s="2"/>
      <c r="P192" s="2"/>
      <c r="Q192" s="2"/>
      <c r="R192" s="2"/>
    </row>
    <row r="193" spans="1:18">
      <c r="A193" s="339" t="s">
        <v>340</v>
      </c>
      <c r="B193" s="247">
        <v>2206.6272000000004</v>
      </c>
      <c r="C193" s="228">
        <v>739.4796</v>
      </c>
      <c r="D193" s="228">
        <v>17.880600000000001</v>
      </c>
      <c r="E193" s="228">
        <v>7.27</v>
      </c>
      <c r="F193" s="154">
        <v>2971.2574000000004</v>
      </c>
      <c r="G193" s="67">
        <f t="shared" si="2"/>
        <v>2206.6272000000004</v>
      </c>
      <c r="H193" s="155">
        <v>40068.343200000003</v>
      </c>
      <c r="J193" s="2"/>
      <c r="K193" s="2"/>
      <c r="L193" s="2"/>
      <c r="N193" s="2"/>
      <c r="O193" s="2"/>
      <c r="P193" s="2"/>
      <c r="Q193" s="2"/>
      <c r="R193" s="2"/>
    </row>
    <row r="194" spans="1:18">
      <c r="A194" s="339" t="s">
        <v>341</v>
      </c>
      <c r="B194" s="247">
        <v>2206.6272000000004</v>
      </c>
      <c r="C194" s="228">
        <v>628.20780000000002</v>
      </c>
      <c r="D194" s="228">
        <v>17.880600000000001</v>
      </c>
      <c r="E194" s="228">
        <v>7.27</v>
      </c>
      <c r="F194" s="154">
        <v>2859.9856000000004</v>
      </c>
      <c r="G194" s="67">
        <f t="shared" si="2"/>
        <v>2206.6272000000004</v>
      </c>
      <c r="H194" s="155">
        <v>38733.081600000005</v>
      </c>
      <c r="J194" s="2"/>
      <c r="K194" s="2"/>
      <c r="L194" s="2"/>
      <c r="N194" s="2"/>
      <c r="O194" s="2"/>
      <c r="P194" s="2"/>
      <c r="Q194" s="2"/>
      <c r="R194" s="2"/>
    </row>
    <row r="195" spans="1:18">
      <c r="A195" s="339" t="s">
        <v>351</v>
      </c>
      <c r="B195" s="247">
        <v>2206.6272000000004</v>
      </c>
      <c r="C195" s="228">
        <v>507.08</v>
      </c>
      <c r="D195" s="228">
        <v>17.880600000000001</v>
      </c>
      <c r="E195" s="228">
        <v>7.27</v>
      </c>
      <c r="F195" s="154">
        <v>2738.8578000000002</v>
      </c>
      <c r="G195" s="67">
        <f t="shared" si="2"/>
        <v>2206.6272000000004</v>
      </c>
      <c r="H195" s="155">
        <v>37279.54</v>
      </c>
      <c r="J195" s="2"/>
      <c r="K195" s="2"/>
      <c r="L195" s="2"/>
      <c r="N195" s="2"/>
      <c r="O195" s="2"/>
      <c r="P195" s="2"/>
      <c r="Q195" s="2"/>
      <c r="R195" s="2"/>
    </row>
    <row r="196" spans="1:18">
      <c r="A196" s="339" t="s">
        <v>343</v>
      </c>
      <c r="B196" s="247">
        <v>2206.6272000000004</v>
      </c>
      <c r="C196" s="228">
        <v>492.77</v>
      </c>
      <c r="D196" s="228">
        <v>17.880600000000001</v>
      </c>
      <c r="E196" s="228">
        <v>7.27</v>
      </c>
      <c r="F196" s="154">
        <v>2724.5478000000003</v>
      </c>
      <c r="G196" s="67">
        <f t="shared" si="2"/>
        <v>2206.6272000000004</v>
      </c>
      <c r="H196" s="155">
        <v>37107.82</v>
      </c>
      <c r="I196" s="2"/>
      <c r="J196" s="2"/>
      <c r="K196" s="2"/>
      <c r="L196" s="2"/>
      <c r="N196" s="2"/>
      <c r="O196" s="2"/>
      <c r="P196" s="2"/>
      <c r="Q196" s="2"/>
      <c r="R196" s="2"/>
    </row>
    <row r="197" spans="1:18">
      <c r="A197" s="339" t="s">
        <v>344</v>
      </c>
      <c r="B197" s="247">
        <v>2206.6272000000004</v>
      </c>
      <c r="C197" s="228">
        <v>454.05</v>
      </c>
      <c r="D197" s="228">
        <v>17.880600000000001</v>
      </c>
      <c r="E197" s="228">
        <v>7.27</v>
      </c>
      <c r="F197" s="154">
        <v>2685.8278000000005</v>
      </c>
      <c r="G197" s="67">
        <f t="shared" si="2"/>
        <v>2206.6272000000004</v>
      </c>
      <c r="H197" s="155">
        <v>36643.18</v>
      </c>
      <c r="J197" s="2"/>
      <c r="K197" s="2"/>
      <c r="L197" s="2"/>
      <c r="N197" s="2"/>
      <c r="O197" s="2"/>
      <c r="P197" s="2"/>
      <c r="Q197" s="2"/>
      <c r="R197" s="2"/>
    </row>
    <row r="198" spans="1:18">
      <c r="A198" s="339" t="s">
        <v>345</v>
      </c>
      <c r="B198" s="247">
        <v>2206.6272000000004</v>
      </c>
      <c r="C198" s="228">
        <v>370.54559999999998</v>
      </c>
      <c r="D198" s="228">
        <v>17.880600000000001</v>
      </c>
      <c r="E198" s="228">
        <v>7.27</v>
      </c>
      <c r="F198" s="154">
        <v>2602.3234000000002</v>
      </c>
      <c r="G198" s="67">
        <f t="shared" si="2"/>
        <v>2206.6272000000004</v>
      </c>
      <c r="H198" s="155">
        <v>35641.135200000004</v>
      </c>
      <c r="I198" s="2"/>
      <c r="J198" s="2"/>
      <c r="K198" s="2"/>
      <c r="L198" s="2"/>
      <c r="N198" s="2"/>
      <c r="O198" s="2"/>
      <c r="P198" s="2"/>
      <c r="Q198" s="2"/>
      <c r="R198" s="2"/>
    </row>
    <row r="199" spans="1:18">
      <c r="A199" s="339" t="s">
        <v>352</v>
      </c>
      <c r="B199" s="247">
        <v>2206.6272000000004</v>
      </c>
      <c r="C199" s="228">
        <v>350.28</v>
      </c>
      <c r="D199" s="228">
        <v>17.880600000000001</v>
      </c>
      <c r="E199" s="228">
        <v>7.27</v>
      </c>
      <c r="F199" s="154">
        <v>2582.0578000000005</v>
      </c>
      <c r="G199" s="67">
        <f t="shared" si="2"/>
        <v>2206.6272000000004</v>
      </c>
      <c r="H199" s="155">
        <v>35397.94</v>
      </c>
      <c r="J199" s="2"/>
      <c r="K199" s="2"/>
      <c r="L199" s="2"/>
      <c r="N199" s="2"/>
      <c r="O199" s="2"/>
      <c r="P199" s="2"/>
      <c r="Q199" s="2"/>
      <c r="R199" s="2"/>
    </row>
    <row r="200" spans="1:18">
      <c r="A200" s="339" t="s">
        <v>346</v>
      </c>
      <c r="B200" s="247">
        <v>2206.6272000000004</v>
      </c>
      <c r="C200" s="228">
        <v>306.77519999999998</v>
      </c>
      <c r="D200" s="228">
        <v>17.880600000000001</v>
      </c>
      <c r="E200" s="228">
        <v>7.27</v>
      </c>
      <c r="F200" s="154">
        <v>2538.5530000000003</v>
      </c>
      <c r="G200" s="67">
        <f t="shared" si="2"/>
        <v>2206.6272000000004</v>
      </c>
      <c r="H200" s="155">
        <v>34875.879999999997</v>
      </c>
      <c r="J200" s="2"/>
      <c r="K200" s="2"/>
      <c r="L200" s="2"/>
      <c r="N200" s="2"/>
      <c r="O200" s="2"/>
      <c r="P200" s="2"/>
      <c r="Q200" s="2"/>
      <c r="R200" s="2"/>
    </row>
    <row r="201" spans="1:18">
      <c r="A201" s="339" t="s">
        <v>347</v>
      </c>
      <c r="B201" s="247">
        <v>2206.6272000000004</v>
      </c>
      <c r="C201" s="228">
        <v>238.23</v>
      </c>
      <c r="D201" s="228">
        <v>17.880600000000001</v>
      </c>
      <c r="E201" s="228">
        <v>7.27</v>
      </c>
      <c r="F201" s="154">
        <v>2470.0078000000003</v>
      </c>
      <c r="G201" s="67">
        <f t="shared" si="2"/>
        <v>2206.6272000000004</v>
      </c>
      <c r="H201" s="155">
        <v>34053.339999999997</v>
      </c>
      <c r="J201" s="2"/>
      <c r="K201" s="2"/>
      <c r="L201" s="2"/>
      <c r="N201" s="2"/>
      <c r="O201" s="2"/>
      <c r="P201" s="2"/>
      <c r="Q201" s="2"/>
      <c r="R201" s="2"/>
    </row>
    <row r="202" spans="1:18">
      <c r="A202" s="339" t="s">
        <v>348</v>
      </c>
      <c r="B202" s="247">
        <v>2206.6272000000004</v>
      </c>
      <c r="C202" s="228">
        <v>176.2458</v>
      </c>
      <c r="D202" s="228">
        <v>17.880600000000001</v>
      </c>
      <c r="E202" s="228">
        <v>7.27</v>
      </c>
      <c r="F202" s="154">
        <v>2408.0236000000004</v>
      </c>
      <c r="G202" s="67">
        <f t="shared" si="2"/>
        <v>2206.6272000000004</v>
      </c>
      <c r="H202" s="155">
        <v>33309.537600000003</v>
      </c>
      <c r="J202" s="2"/>
      <c r="K202" s="2"/>
      <c r="L202" s="2"/>
      <c r="N202" s="2"/>
      <c r="O202" s="2"/>
      <c r="P202" s="2"/>
      <c r="Q202" s="2"/>
      <c r="R202" s="2"/>
    </row>
    <row r="203" spans="1:18" ht="15.75" thickBot="1">
      <c r="A203" s="340" t="s">
        <v>353</v>
      </c>
      <c r="B203" s="277">
        <v>2206.6272000000004</v>
      </c>
      <c r="C203" s="232">
        <v>116.75</v>
      </c>
      <c r="D203" s="232">
        <v>17.880600000000001</v>
      </c>
      <c r="E203" s="232">
        <v>7.27</v>
      </c>
      <c r="F203" s="156">
        <v>2348.5278000000003</v>
      </c>
      <c r="G203" s="166">
        <f t="shared" si="2"/>
        <v>2206.6272000000004</v>
      </c>
      <c r="H203" s="157">
        <v>32595.58</v>
      </c>
      <c r="J203" s="2"/>
      <c r="K203" s="2"/>
      <c r="L203" s="2"/>
      <c r="N203" s="2"/>
      <c r="O203" s="2"/>
      <c r="P203" s="2"/>
      <c r="Q203" s="2"/>
      <c r="R203" s="2"/>
    </row>
    <row r="204" spans="1:18" s="10" customFormat="1">
      <c r="B204" s="28"/>
      <c r="C204" s="28"/>
      <c r="D204" s="28"/>
      <c r="E204" s="28"/>
      <c r="F204" s="28"/>
      <c r="G204" s="28"/>
      <c r="J204" s="2"/>
      <c r="K204" s="2"/>
      <c r="L204" s="28"/>
      <c r="M204" s="28"/>
      <c r="N204" s="28"/>
      <c r="O204" s="28"/>
      <c r="P204" s="28"/>
      <c r="Q204" s="28"/>
      <c r="R204" s="28"/>
    </row>
    <row r="205" spans="1:18" s="10" customFormat="1" ht="14.25" customHeight="1">
      <c r="B205" s="28"/>
      <c r="F205" s="28"/>
      <c r="G205" s="28"/>
      <c r="J205" s="2"/>
      <c r="K205" s="2"/>
      <c r="L205" s="28"/>
      <c r="M205" s="28"/>
      <c r="N205" s="28"/>
      <c r="O205" s="28"/>
      <c r="P205" s="28"/>
      <c r="Q205" s="28"/>
      <c r="R205" s="28"/>
    </row>
    <row r="206" spans="1:18">
      <c r="A206" s="9" t="s">
        <v>354</v>
      </c>
      <c r="B206" s="9"/>
      <c r="C206" s="9"/>
      <c r="D206" s="9"/>
      <c r="E206" s="9"/>
      <c r="F206" s="76"/>
      <c r="G206" s="9"/>
      <c r="H206" s="9"/>
      <c r="L206" s="2"/>
      <c r="N206" s="2"/>
      <c r="O206" s="2"/>
      <c r="P206" s="2"/>
      <c r="Q206" s="2"/>
      <c r="R206" s="2"/>
    </row>
    <row r="207" spans="1:18" ht="14.25" customHeight="1">
      <c r="A207" s="7"/>
      <c r="J207" s="2"/>
      <c r="K207" s="2"/>
      <c r="L207" s="2"/>
      <c r="N207" s="2"/>
      <c r="O207" s="2"/>
      <c r="P207" s="2"/>
      <c r="Q207" s="2"/>
      <c r="R207" s="2"/>
    </row>
    <row r="208" spans="1:18" ht="15" customHeight="1">
      <c r="J208" s="2"/>
      <c r="K208" s="2"/>
      <c r="L208" s="2"/>
      <c r="N208" s="2"/>
      <c r="O208" s="2"/>
      <c r="P208" s="2"/>
      <c r="Q208" s="2"/>
      <c r="R208" s="2"/>
    </row>
    <row r="209" spans="1:18" ht="16.5" customHeight="1">
      <c r="A209" t="s">
        <v>45</v>
      </c>
      <c r="E209" s="275"/>
      <c r="J209" s="2"/>
      <c r="K209" s="2"/>
      <c r="L209" s="2"/>
      <c r="N209" s="2"/>
      <c r="O209" s="2"/>
      <c r="P209" s="2"/>
      <c r="Q209" s="2"/>
      <c r="R209" s="2"/>
    </row>
    <row r="210" spans="1:18" ht="16.5" customHeight="1" thickBot="1">
      <c r="J210" s="2"/>
      <c r="K210" s="2"/>
      <c r="L210" s="2"/>
      <c r="N210" s="2"/>
      <c r="O210" s="2"/>
      <c r="P210" s="2"/>
      <c r="Q210" s="2"/>
      <c r="R210" s="2"/>
    </row>
    <row r="211" spans="1:18" ht="30">
      <c r="A211" s="334" t="s">
        <v>125</v>
      </c>
      <c r="B211" s="141" t="s">
        <v>5</v>
      </c>
      <c r="C211" s="144" t="s">
        <v>325</v>
      </c>
      <c r="D211" s="144" t="s">
        <v>326</v>
      </c>
      <c r="E211" s="144" t="s">
        <v>327</v>
      </c>
      <c r="F211" s="145" t="s">
        <v>222</v>
      </c>
      <c r="G211" s="145" t="s">
        <v>12</v>
      </c>
      <c r="H211" s="140" t="s">
        <v>13</v>
      </c>
      <c r="J211" s="2"/>
      <c r="K211" s="2"/>
      <c r="L211" s="2"/>
      <c r="N211" s="2"/>
      <c r="O211" s="2"/>
      <c r="P211" s="2"/>
      <c r="Q211" s="2"/>
      <c r="R211" s="2"/>
    </row>
    <row r="212" spans="1:18">
      <c r="A212" s="337" t="s">
        <v>337</v>
      </c>
      <c r="B212" s="247">
        <v>1930.91</v>
      </c>
      <c r="C212" s="228">
        <v>1100.3556000000001</v>
      </c>
      <c r="D212" s="228">
        <v>17.880600000000001</v>
      </c>
      <c r="E212" s="228">
        <v>7.27</v>
      </c>
      <c r="F212" s="154">
        <v>3056.4162000000001</v>
      </c>
      <c r="G212" s="67">
        <f>B212</f>
        <v>1930.91</v>
      </c>
      <c r="H212" s="155">
        <v>40538.82</v>
      </c>
      <c r="J212" s="2"/>
      <c r="K212" s="2"/>
      <c r="L212" s="2"/>
      <c r="N212" s="2"/>
      <c r="O212" s="2"/>
      <c r="P212" s="2"/>
      <c r="Q212" s="2"/>
      <c r="R212" s="2"/>
    </row>
    <row r="213" spans="1:18">
      <c r="A213" s="337" t="s">
        <v>343</v>
      </c>
      <c r="B213" s="247">
        <v>1930.91</v>
      </c>
      <c r="C213" s="228">
        <v>492.77</v>
      </c>
      <c r="D213" s="228">
        <v>17.880600000000001</v>
      </c>
      <c r="E213" s="228">
        <v>7.27</v>
      </c>
      <c r="F213" s="154">
        <v>2448.8306000000002</v>
      </c>
      <c r="G213" s="67">
        <f t="shared" ref="G213:G221" si="3">B213</f>
        <v>1930.91</v>
      </c>
      <c r="H213" s="155">
        <v>33247.78</v>
      </c>
      <c r="I213" s="2"/>
      <c r="J213" s="2"/>
      <c r="K213" s="2"/>
      <c r="L213" s="2"/>
      <c r="N213" s="2"/>
      <c r="O213" s="2"/>
      <c r="P213" s="2"/>
      <c r="Q213" s="2"/>
      <c r="R213" s="2"/>
    </row>
    <row r="214" spans="1:18">
      <c r="A214" s="306" t="s">
        <v>344</v>
      </c>
      <c r="B214" s="247">
        <v>1930.91</v>
      </c>
      <c r="C214" s="228">
        <v>454.05</v>
      </c>
      <c r="D214" s="228">
        <v>17.880600000000001</v>
      </c>
      <c r="E214" s="228">
        <v>7.27</v>
      </c>
      <c r="F214" s="154">
        <v>2410.1106</v>
      </c>
      <c r="G214" s="67">
        <f t="shared" si="3"/>
        <v>1930.91</v>
      </c>
      <c r="H214" s="155">
        <v>32783.14</v>
      </c>
      <c r="I214" s="2"/>
      <c r="J214" s="2"/>
      <c r="K214" s="2"/>
      <c r="L214" s="2"/>
      <c r="N214" s="2"/>
      <c r="O214" s="2"/>
      <c r="P214" s="2"/>
      <c r="Q214" s="2"/>
      <c r="R214" s="2"/>
    </row>
    <row r="215" spans="1:18">
      <c r="A215" s="306" t="s">
        <v>345</v>
      </c>
      <c r="B215" s="247">
        <v>1930.91</v>
      </c>
      <c r="C215" s="228">
        <v>370.54559999999998</v>
      </c>
      <c r="D215" s="228">
        <v>17.880600000000001</v>
      </c>
      <c r="E215" s="228">
        <v>7.27</v>
      </c>
      <c r="F215" s="154">
        <v>2326.6062000000002</v>
      </c>
      <c r="G215" s="67">
        <f t="shared" si="3"/>
        <v>1930.91</v>
      </c>
      <c r="H215" s="155">
        <v>31781.1</v>
      </c>
      <c r="I215" s="2"/>
      <c r="J215" s="2"/>
      <c r="K215" s="2"/>
      <c r="L215" s="2"/>
      <c r="N215" s="2"/>
      <c r="O215" s="2"/>
      <c r="P215" s="2"/>
      <c r="Q215" s="2"/>
      <c r="R215" s="2"/>
    </row>
    <row r="216" spans="1:18">
      <c r="A216" s="306" t="s">
        <v>346</v>
      </c>
      <c r="B216" s="247">
        <v>1930.91</v>
      </c>
      <c r="C216" s="228">
        <v>306.77519999999998</v>
      </c>
      <c r="D216" s="228">
        <v>17.880600000000001</v>
      </c>
      <c r="E216" s="228">
        <v>7.27</v>
      </c>
      <c r="F216" s="154">
        <v>2262.8357999999998</v>
      </c>
      <c r="G216" s="67">
        <f t="shared" si="3"/>
        <v>1930.91</v>
      </c>
      <c r="H216" s="155">
        <v>31015.84</v>
      </c>
      <c r="J216" s="2"/>
      <c r="K216" s="2"/>
      <c r="L216" s="2"/>
      <c r="N216" s="2"/>
      <c r="O216" s="2"/>
      <c r="P216" s="2"/>
      <c r="Q216" s="2"/>
      <c r="R216" s="2"/>
    </row>
    <row r="217" spans="1:18">
      <c r="A217" s="306" t="s">
        <v>347</v>
      </c>
      <c r="B217" s="247">
        <v>1930.91</v>
      </c>
      <c r="C217" s="228">
        <v>238.23</v>
      </c>
      <c r="D217" s="228">
        <v>17.880600000000001</v>
      </c>
      <c r="E217" s="228">
        <v>7.27</v>
      </c>
      <c r="F217" s="154">
        <v>2194.2905999999998</v>
      </c>
      <c r="G217" s="67">
        <f t="shared" si="3"/>
        <v>1930.91</v>
      </c>
      <c r="H217" s="155">
        <v>30193.3</v>
      </c>
      <c r="J217" s="2"/>
      <c r="K217" s="2"/>
      <c r="L217" s="2"/>
      <c r="N217" s="2"/>
      <c r="O217" s="2"/>
      <c r="P217" s="2"/>
      <c r="Q217" s="2"/>
      <c r="R217" s="2"/>
    </row>
    <row r="218" spans="1:18">
      <c r="A218" s="306" t="s">
        <v>348</v>
      </c>
      <c r="B218" s="247">
        <v>1930.91</v>
      </c>
      <c r="C218" s="228">
        <v>176.2458</v>
      </c>
      <c r="D218" s="228">
        <v>17.880600000000001</v>
      </c>
      <c r="E218" s="228">
        <v>7.27</v>
      </c>
      <c r="F218" s="154">
        <v>2132.3063999999999</v>
      </c>
      <c r="G218" s="67">
        <f t="shared" si="3"/>
        <v>1930.91</v>
      </c>
      <c r="H218" s="155">
        <v>29449.496800000001</v>
      </c>
      <c r="J218" s="2"/>
      <c r="K218" s="2"/>
      <c r="L218" s="2"/>
      <c r="N218" s="2"/>
      <c r="O218" s="2"/>
      <c r="P218" s="2"/>
      <c r="Q218" s="2"/>
      <c r="R218" s="2"/>
    </row>
    <row r="219" spans="1:18">
      <c r="A219" s="306" t="s">
        <v>355</v>
      </c>
      <c r="B219" s="247">
        <v>1930.91</v>
      </c>
      <c r="C219" s="228">
        <v>163.16</v>
      </c>
      <c r="D219" s="228">
        <v>17.880600000000001</v>
      </c>
      <c r="E219" s="228">
        <v>7.27</v>
      </c>
      <c r="F219" s="154">
        <v>2119.2206000000001</v>
      </c>
      <c r="G219" s="67">
        <f t="shared" si="3"/>
        <v>1930.91</v>
      </c>
      <c r="H219" s="155">
        <v>29292.46</v>
      </c>
      <c r="J219" s="2"/>
      <c r="K219" s="2"/>
      <c r="L219" s="2"/>
      <c r="N219" s="2"/>
      <c r="O219" s="2"/>
      <c r="P219" s="2"/>
      <c r="Q219" s="2"/>
      <c r="R219" s="2"/>
    </row>
    <row r="220" spans="1:18">
      <c r="A220" s="306" t="s">
        <v>356</v>
      </c>
      <c r="B220" s="247">
        <v>1930.91</v>
      </c>
      <c r="C220" s="228">
        <v>145.22</v>
      </c>
      <c r="D220" s="228">
        <v>17.880600000000001</v>
      </c>
      <c r="E220" s="228">
        <v>7.27</v>
      </c>
      <c r="F220" s="154">
        <v>2101.2806</v>
      </c>
      <c r="G220" s="67">
        <f t="shared" si="3"/>
        <v>1930.91</v>
      </c>
      <c r="H220" s="155">
        <v>29077.18</v>
      </c>
      <c r="J220" s="2"/>
      <c r="K220" s="2"/>
      <c r="L220" s="2"/>
      <c r="N220" s="2"/>
      <c r="O220" s="2"/>
      <c r="P220" s="2"/>
      <c r="Q220" s="2"/>
      <c r="R220" s="2"/>
    </row>
    <row r="221" spans="1:18">
      <c r="A221" s="306" t="s">
        <v>353</v>
      </c>
      <c r="B221" s="247">
        <v>1930.91</v>
      </c>
      <c r="C221" s="228">
        <v>116.75</v>
      </c>
      <c r="D221" s="228">
        <v>17.880600000000001</v>
      </c>
      <c r="E221" s="228">
        <v>7.27</v>
      </c>
      <c r="F221" s="154">
        <v>2072.8106000000002</v>
      </c>
      <c r="G221" s="67">
        <f t="shared" si="3"/>
        <v>1930.91</v>
      </c>
      <c r="H221" s="155">
        <v>28735.54</v>
      </c>
      <c r="J221" s="2"/>
      <c r="K221" s="2"/>
      <c r="L221" s="2"/>
      <c r="N221" s="2"/>
      <c r="O221" s="2"/>
      <c r="P221" s="2"/>
      <c r="Q221" s="2"/>
      <c r="R221" s="2"/>
    </row>
    <row r="222" spans="1:18" ht="15.75" thickBot="1">
      <c r="A222" s="346" t="s">
        <v>448</v>
      </c>
      <c r="B222" s="277">
        <v>1930.91</v>
      </c>
      <c r="C222" s="232">
        <v>101.1</v>
      </c>
      <c r="D222" s="232">
        <v>17.880600000000001</v>
      </c>
      <c r="E222" s="232">
        <v>7.27</v>
      </c>
      <c r="F222" s="156">
        <v>2057.1606000000002</v>
      </c>
      <c r="G222" s="166">
        <v>1930.91</v>
      </c>
      <c r="H222" s="157">
        <v>28547.759999999998</v>
      </c>
      <c r="J222" s="2"/>
      <c r="K222" s="2"/>
      <c r="L222" s="2"/>
      <c r="N222" s="2"/>
      <c r="O222" s="2"/>
      <c r="P222" s="2"/>
      <c r="Q222" s="2"/>
      <c r="R222" s="2"/>
    </row>
    <row r="223" spans="1:18">
      <c r="B223" s="2"/>
      <c r="C223" s="2"/>
      <c r="D223" s="2"/>
      <c r="E223" s="2"/>
      <c r="F223" s="2"/>
      <c r="G223" s="2"/>
      <c r="J223" s="2"/>
      <c r="K223" s="2"/>
      <c r="L223" s="2"/>
      <c r="N223" s="2"/>
      <c r="O223" s="2"/>
      <c r="P223" s="2"/>
      <c r="Q223" s="2"/>
      <c r="R223" s="2"/>
    </row>
    <row r="224" spans="1:18">
      <c r="B224" s="2"/>
      <c r="C224" s="2"/>
      <c r="D224" s="2"/>
      <c r="E224" s="2"/>
      <c r="F224" s="2"/>
      <c r="G224" s="2"/>
      <c r="J224" s="2"/>
      <c r="K224" s="2"/>
      <c r="L224" s="2"/>
      <c r="N224" s="2"/>
      <c r="O224" s="2"/>
      <c r="P224" s="2"/>
      <c r="Q224" s="2"/>
      <c r="R224" s="2"/>
    </row>
    <row r="225" spans="1:18">
      <c r="A225" s="9" t="s">
        <v>357</v>
      </c>
      <c r="B225" s="9"/>
      <c r="C225" s="9"/>
      <c r="D225" s="9"/>
      <c r="E225" s="9"/>
      <c r="F225" s="9"/>
      <c r="G225" s="9"/>
      <c r="H225" s="9"/>
      <c r="J225" s="2"/>
      <c r="K225" s="2"/>
      <c r="L225" s="2"/>
      <c r="N225" s="2"/>
      <c r="O225" s="2"/>
      <c r="P225" s="2"/>
      <c r="Q225" s="2"/>
      <c r="R225" s="2"/>
    </row>
    <row r="226" spans="1:18">
      <c r="J226" s="2"/>
      <c r="K226" s="2"/>
      <c r="L226" s="2"/>
      <c r="N226" s="2"/>
      <c r="O226" s="2"/>
      <c r="P226" s="2"/>
      <c r="Q226" s="2"/>
      <c r="R226" s="2"/>
    </row>
    <row r="227" spans="1:18">
      <c r="J227" s="2"/>
      <c r="K227" s="2"/>
      <c r="L227" s="2"/>
      <c r="N227" s="2"/>
      <c r="O227" s="2"/>
      <c r="P227" s="2"/>
      <c r="Q227" s="2"/>
      <c r="R227" s="2"/>
    </row>
    <row r="228" spans="1:18">
      <c r="A228" t="s">
        <v>45</v>
      </c>
      <c r="E228" s="275"/>
      <c r="J228" s="2"/>
      <c r="K228" s="2"/>
      <c r="L228" s="2"/>
      <c r="N228" s="2"/>
      <c r="O228" s="2"/>
      <c r="P228" s="2"/>
      <c r="Q228" s="2"/>
      <c r="R228" s="2"/>
    </row>
    <row r="229" spans="1:18" ht="15.75" thickBot="1">
      <c r="J229" s="2"/>
      <c r="K229" s="2"/>
      <c r="L229" s="2"/>
      <c r="N229" s="2"/>
      <c r="O229" s="2"/>
      <c r="P229" s="2"/>
      <c r="Q229" s="2"/>
      <c r="R229" s="2"/>
    </row>
    <row r="230" spans="1:18" ht="30">
      <c r="A230" s="334" t="s">
        <v>125</v>
      </c>
      <c r="B230" s="141" t="s">
        <v>5</v>
      </c>
      <c r="C230" s="144" t="s">
        <v>325</v>
      </c>
      <c r="D230" s="144" t="s">
        <v>358</v>
      </c>
      <c r="E230" s="144" t="s">
        <v>327</v>
      </c>
      <c r="F230" s="145" t="s">
        <v>222</v>
      </c>
      <c r="G230" s="145" t="s">
        <v>12</v>
      </c>
      <c r="H230" s="140" t="s">
        <v>13</v>
      </c>
      <c r="J230" s="2"/>
      <c r="K230" s="2"/>
      <c r="L230" s="2"/>
      <c r="N230" s="2"/>
      <c r="O230" s="2"/>
      <c r="P230" s="2"/>
      <c r="Q230" s="2"/>
      <c r="R230" s="2"/>
    </row>
    <row r="231" spans="1:18">
      <c r="A231" s="306" t="s">
        <v>343</v>
      </c>
      <c r="B231" s="247">
        <v>1599.17</v>
      </c>
      <c r="C231" s="228">
        <v>492.77</v>
      </c>
      <c r="D231" s="228">
        <v>17.880600000000001</v>
      </c>
      <c r="E231" s="228">
        <v>7.27</v>
      </c>
      <c r="F231" s="154">
        <v>2117.0906</v>
      </c>
      <c r="G231" s="67">
        <f>B231</f>
        <v>1599.17</v>
      </c>
      <c r="H231" s="155">
        <v>28603.42</v>
      </c>
      <c r="J231" s="2"/>
      <c r="K231" s="2"/>
      <c r="L231" s="2"/>
      <c r="N231" s="2"/>
      <c r="O231" s="2"/>
      <c r="P231" s="2"/>
      <c r="Q231" s="2"/>
      <c r="R231" s="2"/>
    </row>
    <row r="232" spans="1:18">
      <c r="A232" s="306" t="s">
        <v>345</v>
      </c>
      <c r="B232" s="247">
        <v>1599.17</v>
      </c>
      <c r="C232" s="228">
        <v>370.54559999999998</v>
      </c>
      <c r="D232" s="228">
        <v>17.880600000000001</v>
      </c>
      <c r="E232" s="228">
        <v>7.27</v>
      </c>
      <c r="F232" s="154">
        <v>1994.8661999999999</v>
      </c>
      <c r="G232" s="67">
        <f t="shared" ref="G232:G234" si="4">B232</f>
        <v>1599.17</v>
      </c>
      <c r="H232" s="155">
        <v>27136.74</v>
      </c>
      <c r="J232" s="2"/>
      <c r="K232" s="2"/>
      <c r="L232" s="2"/>
      <c r="N232" s="2"/>
      <c r="O232" s="2"/>
      <c r="P232" s="2"/>
      <c r="Q232" s="2"/>
      <c r="R232" s="2"/>
    </row>
    <row r="233" spans="1:18">
      <c r="A233" s="306" t="s">
        <v>346</v>
      </c>
      <c r="B233" s="247">
        <v>1599.17</v>
      </c>
      <c r="C233" s="228">
        <v>306.77519999999998</v>
      </c>
      <c r="D233" s="228">
        <v>17.880600000000001</v>
      </c>
      <c r="E233" s="228">
        <v>7.27</v>
      </c>
      <c r="F233" s="154">
        <v>1931.0958000000001</v>
      </c>
      <c r="G233" s="67">
        <f t="shared" si="4"/>
        <v>1599.17</v>
      </c>
      <c r="H233" s="155">
        <v>26371.48</v>
      </c>
      <c r="I233" s="2"/>
      <c r="J233" s="2"/>
      <c r="K233" s="2"/>
      <c r="L233" s="2"/>
      <c r="N233" s="2"/>
      <c r="O233" s="2"/>
      <c r="P233" s="2"/>
      <c r="Q233" s="2"/>
      <c r="R233" s="2"/>
    </row>
    <row r="234" spans="1:18" ht="15.75" thickBot="1">
      <c r="A234" s="314" t="s">
        <v>347</v>
      </c>
      <c r="B234" s="277">
        <v>1599.17</v>
      </c>
      <c r="C234" s="232">
        <v>238.23</v>
      </c>
      <c r="D234" s="232">
        <v>17.880600000000001</v>
      </c>
      <c r="E234" s="232">
        <v>7.27</v>
      </c>
      <c r="F234" s="156">
        <v>1862.5506</v>
      </c>
      <c r="G234" s="166">
        <f t="shared" si="4"/>
        <v>1599.17</v>
      </c>
      <c r="H234" s="157">
        <v>25548.94</v>
      </c>
      <c r="I234" s="2"/>
      <c r="J234" s="2"/>
      <c r="K234" s="2"/>
      <c r="L234" s="2"/>
      <c r="N234" s="2"/>
      <c r="O234" s="2"/>
      <c r="P234" s="2"/>
      <c r="Q234" s="2"/>
      <c r="R234" s="2"/>
    </row>
    <row r="235" spans="1:18">
      <c r="B235" s="2"/>
      <c r="C235" s="2"/>
      <c r="D235" s="2"/>
      <c r="E235" s="2"/>
      <c r="F235" s="2"/>
      <c r="G235" s="2"/>
      <c r="J235" s="2"/>
      <c r="K235" s="2"/>
      <c r="L235" s="2"/>
      <c r="N235" s="2"/>
      <c r="O235" s="2"/>
      <c r="P235" s="2"/>
      <c r="Q235" s="2"/>
      <c r="R235" s="2"/>
    </row>
    <row r="236" spans="1:18" ht="18.75">
      <c r="A236" s="7" t="s">
        <v>359</v>
      </c>
      <c r="B236" s="2"/>
      <c r="C236" s="2"/>
      <c r="D236" s="2"/>
      <c r="E236" s="2"/>
      <c r="J236" s="2"/>
      <c r="K236" s="2"/>
      <c r="L236" s="2"/>
      <c r="N236" s="2"/>
      <c r="O236" s="2"/>
      <c r="P236" s="2"/>
      <c r="Q236" s="2"/>
      <c r="R236" s="2"/>
    </row>
    <row r="237" spans="1:18" ht="15.75" thickBot="1">
      <c r="J237" s="2"/>
      <c r="K237" s="2"/>
      <c r="L237" s="2"/>
      <c r="N237" s="2"/>
      <c r="O237" s="2"/>
      <c r="P237" s="2"/>
      <c r="Q237" s="2"/>
      <c r="R237" s="2"/>
    </row>
    <row r="238" spans="1:18" ht="15" customHeight="1">
      <c r="B238" s="390" t="s">
        <v>314</v>
      </c>
      <c r="C238" s="391"/>
      <c r="D238" s="390" t="s">
        <v>151</v>
      </c>
      <c r="E238" s="394"/>
      <c r="J238" s="2"/>
      <c r="K238" s="2"/>
      <c r="L238" s="2"/>
      <c r="N238" s="2"/>
      <c r="O238" s="2"/>
      <c r="P238" s="2"/>
      <c r="Q238" s="2"/>
      <c r="R238" s="2"/>
    </row>
    <row r="239" spans="1:18">
      <c r="B239" s="392"/>
      <c r="C239" s="393"/>
      <c r="D239" s="392"/>
      <c r="E239" s="395"/>
      <c r="J239" s="2"/>
      <c r="K239" s="2"/>
      <c r="L239" s="2"/>
      <c r="N239" s="2"/>
      <c r="O239" s="2"/>
      <c r="P239" s="2"/>
      <c r="Q239" s="2"/>
      <c r="R239" s="2"/>
    </row>
    <row r="240" spans="1:18">
      <c r="B240" s="392"/>
      <c r="C240" s="393"/>
      <c r="D240" s="392"/>
      <c r="E240" s="395"/>
      <c r="F240" s="2"/>
      <c r="G240" s="2"/>
      <c r="J240" s="2"/>
      <c r="K240" s="2"/>
      <c r="L240" s="2"/>
      <c r="N240" s="2"/>
      <c r="O240" s="2"/>
      <c r="P240" s="2"/>
      <c r="Q240" s="2"/>
      <c r="R240" s="2"/>
    </row>
    <row r="241" spans="1:18">
      <c r="B241" s="354" t="s">
        <v>360</v>
      </c>
      <c r="C241" s="564"/>
      <c r="D241" s="570">
        <v>66.45</v>
      </c>
      <c r="E241" s="571"/>
      <c r="F241" s="2"/>
      <c r="G241" s="2"/>
      <c r="H241" s="2"/>
      <c r="J241" s="2"/>
      <c r="K241" s="2"/>
      <c r="L241" s="2"/>
      <c r="N241" s="2"/>
      <c r="O241" s="2"/>
      <c r="P241" s="2"/>
      <c r="Q241" s="2"/>
      <c r="R241" s="2"/>
    </row>
    <row r="242" spans="1:18">
      <c r="B242" s="354" t="s">
        <v>361</v>
      </c>
      <c r="C242" s="564"/>
      <c r="D242" s="565">
        <v>55.57</v>
      </c>
      <c r="E242" s="566"/>
      <c r="F242" s="2"/>
      <c r="G242" s="2"/>
      <c r="H242" s="2"/>
      <c r="J242" s="2"/>
      <c r="K242" s="2"/>
      <c r="L242" s="2"/>
      <c r="N242" s="2"/>
      <c r="O242" s="2"/>
      <c r="P242" s="2"/>
      <c r="Q242" s="2"/>
      <c r="R242" s="2"/>
    </row>
    <row r="243" spans="1:18">
      <c r="B243" s="354" t="s">
        <v>362</v>
      </c>
      <c r="C243" s="564"/>
      <c r="D243" s="565">
        <v>55.57</v>
      </c>
      <c r="E243" s="566"/>
      <c r="F243" s="2"/>
      <c r="G243" s="2"/>
      <c r="H243" s="2"/>
      <c r="I243" s="2"/>
      <c r="J243" s="2"/>
      <c r="K243" s="2"/>
      <c r="L243" s="2"/>
      <c r="N243" s="2"/>
      <c r="O243" s="2"/>
      <c r="P243" s="2"/>
      <c r="Q243" s="2"/>
      <c r="R243" s="2"/>
    </row>
    <row r="244" spans="1:18" ht="15.75" thickBot="1">
      <c r="B244" s="468" t="s">
        <v>363</v>
      </c>
      <c r="C244" s="567"/>
      <c r="D244" s="568">
        <v>55.57</v>
      </c>
      <c r="E244" s="569"/>
      <c r="F244" s="2"/>
      <c r="G244" s="2"/>
      <c r="H244" s="2"/>
      <c r="I244" s="2"/>
      <c r="J244" s="2"/>
      <c r="K244" s="2"/>
      <c r="L244" s="2"/>
      <c r="N244" s="2"/>
      <c r="O244" s="2"/>
      <c r="P244" s="2"/>
      <c r="Q244" s="2"/>
      <c r="R244" s="2"/>
    </row>
    <row r="245" spans="1:18">
      <c r="B245" s="13"/>
      <c r="C245" s="2"/>
      <c r="D245" s="2"/>
      <c r="F245" s="2"/>
      <c r="G245" s="2"/>
      <c r="H245" s="2"/>
      <c r="I245" s="2"/>
      <c r="J245" s="2"/>
      <c r="K245" s="2"/>
      <c r="L245" s="2"/>
      <c r="N245" s="2"/>
      <c r="O245" s="2"/>
      <c r="P245" s="2"/>
      <c r="Q245" s="2"/>
      <c r="R245" s="2"/>
    </row>
    <row r="246" spans="1:18">
      <c r="B246" s="13"/>
      <c r="C246" s="2"/>
      <c r="D246" s="2"/>
      <c r="F246" s="2"/>
      <c r="G246" s="2"/>
      <c r="J246" s="2"/>
      <c r="K246" s="2"/>
      <c r="L246" s="2"/>
      <c r="N246" s="2"/>
      <c r="O246" s="2"/>
      <c r="P246" s="2"/>
      <c r="Q246" s="2"/>
      <c r="R246" s="2"/>
    </row>
    <row r="247" spans="1:18" ht="18.75">
      <c r="A247" s="7" t="s">
        <v>364</v>
      </c>
      <c r="F247" s="275"/>
      <c r="G247" s="2"/>
      <c r="J247" s="2"/>
      <c r="K247" s="2"/>
      <c r="L247" s="2"/>
      <c r="N247" s="2"/>
      <c r="O247" s="2"/>
      <c r="P247" s="2"/>
      <c r="Q247" s="2"/>
      <c r="R247" s="2"/>
    </row>
    <row r="248" spans="1:18" ht="15.75" thickBot="1">
      <c r="F248" s="24"/>
      <c r="G248" s="24"/>
      <c r="H248" s="24"/>
      <c r="J248" s="2"/>
      <c r="K248" s="2"/>
      <c r="L248" s="2"/>
      <c r="N248" s="2"/>
      <c r="O248" s="2"/>
      <c r="P248" s="2"/>
      <c r="Q248" s="2"/>
      <c r="R248" s="2"/>
    </row>
    <row r="249" spans="1:18" ht="15.75" thickBot="1">
      <c r="B249" s="39"/>
      <c r="C249" s="334" t="s">
        <v>321</v>
      </c>
      <c r="D249" s="249" t="s">
        <v>322</v>
      </c>
      <c r="F249" s="24"/>
      <c r="G249" s="24"/>
      <c r="H249" s="24"/>
      <c r="I249" s="24"/>
      <c r="J249" s="2"/>
      <c r="K249" s="2"/>
      <c r="L249" s="2"/>
      <c r="N249" s="2"/>
      <c r="O249" s="2"/>
      <c r="P249" s="2"/>
      <c r="Q249" s="2"/>
      <c r="R249" s="2"/>
    </row>
    <row r="250" spans="1:18">
      <c r="B250" s="170" t="s">
        <v>360</v>
      </c>
      <c r="C250" s="308">
        <v>23.55</v>
      </c>
      <c r="D250" s="335">
        <v>35.29</v>
      </c>
      <c r="F250" s="2"/>
      <c r="G250" s="278"/>
      <c r="H250" s="279"/>
      <c r="I250" s="199"/>
      <c r="J250" s="2"/>
      <c r="K250" s="2"/>
      <c r="L250" s="2"/>
      <c r="N250" s="2"/>
      <c r="O250" s="2"/>
      <c r="P250" s="2"/>
      <c r="Q250" s="2"/>
      <c r="R250" s="2"/>
    </row>
    <row r="251" spans="1:18">
      <c r="B251" s="171" t="s">
        <v>361</v>
      </c>
      <c r="C251" s="308">
        <v>21.58</v>
      </c>
      <c r="D251" s="335">
        <v>32.35</v>
      </c>
      <c r="F251" s="2"/>
      <c r="G251" s="278"/>
      <c r="H251" s="279"/>
      <c r="I251" s="199"/>
      <c r="J251" s="2"/>
      <c r="K251" s="2"/>
      <c r="L251" s="2"/>
      <c r="N251" s="2"/>
      <c r="O251" s="2"/>
      <c r="P251" s="2"/>
      <c r="Q251" s="2"/>
      <c r="R251" s="2"/>
    </row>
    <row r="252" spans="1:18">
      <c r="B252" s="171" t="s">
        <v>362</v>
      </c>
      <c r="C252" s="308">
        <v>18.55</v>
      </c>
      <c r="D252" s="335">
        <v>27.825600000000001</v>
      </c>
      <c r="F252" s="2"/>
      <c r="G252" s="278"/>
      <c r="H252" s="279"/>
      <c r="I252" s="199"/>
      <c r="J252" s="2"/>
      <c r="K252" s="2"/>
      <c r="L252" s="2"/>
      <c r="N252" s="2"/>
      <c r="O252" s="2"/>
      <c r="P252" s="2"/>
      <c r="Q252" s="2"/>
      <c r="R252" s="2"/>
    </row>
    <row r="253" spans="1:18" ht="15.75" thickBot="1">
      <c r="B253" s="172" t="s">
        <v>363</v>
      </c>
      <c r="C253" s="307">
        <v>15.748799999999999</v>
      </c>
      <c r="D253" s="336">
        <v>23.62</v>
      </c>
      <c r="F253" s="2"/>
      <c r="G253" s="278"/>
      <c r="H253" s="279"/>
      <c r="I253" s="199"/>
      <c r="J253" s="2"/>
      <c r="K253" s="2"/>
      <c r="L253" s="2"/>
      <c r="N253" s="2"/>
      <c r="O253" s="2"/>
      <c r="P253" s="2"/>
      <c r="Q253" s="2"/>
      <c r="R253" s="2"/>
    </row>
    <row r="254" spans="1:18">
      <c r="B254" s="2"/>
      <c r="C254" s="2"/>
      <c r="D254" s="2"/>
      <c r="F254" s="108"/>
      <c r="G254" s="108"/>
      <c r="H254" s="109"/>
      <c r="J254" s="2"/>
      <c r="K254" s="2"/>
      <c r="L254" s="2"/>
      <c r="N254" s="2"/>
      <c r="O254" s="2"/>
      <c r="P254" s="2"/>
      <c r="Q254" s="2"/>
      <c r="R254" s="2"/>
    </row>
    <row r="255" spans="1:18">
      <c r="C255" s="30"/>
      <c r="D255" s="30"/>
      <c r="F255" s="108"/>
      <c r="G255" s="108"/>
      <c r="H255" s="108"/>
      <c r="J255" s="2"/>
      <c r="K255" s="2"/>
      <c r="L255" s="2"/>
      <c r="N255" s="2"/>
      <c r="O255" s="2"/>
      <c r="P255" s="2"/>
      <c r="Q255" s="2"/>
      <c r="R255" s="2"/>
    </row>
    <row r="256" spans="1:18" ht="18.75">
      <c r="A256" s="7" t="s">
        <v>365</v>
      </c>
      <c r="B256" s="31"/>
      <c r="C256" s="30"/>
      <c r="D256" s="30"/>
      <c r="F256" s="108"/>
      <c r="G256" s="108"/>
      <c r="H256" s="108"/>
      <c r="J256" s="2"/>
      <c r="K256" s="2"/>
      <c r="L256" s="2"/>
      <c r="N256" s="2"/>
      <c r="O256" s="2"/>
      <c r="P256" s="2"/>
      <c r="Q256" s="2"/>
      <c r="R256" s="2"/>
    </row>
    <row r="257" spans="1:18" ht="19.5" thickBot="1">
      <c r="A257" s="7"/>
      <c r="C257" s="30"/>
      <c r="J257" s="2"/>
      <c r="K257" s="2"/>
      <c r="L257" s="2"/>
      <c r="N257" s="2"/>
      <c r="O257" s="2"/>
      <c r="P257" s="2"/>
      <c r="Q257" s="2"/>
      <c r="R257" s="2"/>
    </row>
    <row r="258" spans="1:18" ht="60">
      <c r="A258" s="7"/>
      <c r="B258" s="182" t="s">
        <v>366</v>
      </c>
      <c r="C258" s="183" t="s">
        <v>367</v>
      </c>
      <c r="J258" s="2"/>
      <c r="K258" s="2"/>
      <c r="L258" s="2"/>
      <c r="N258" s="2"/>
      <c r="O258" s="2"/>
      <c r="P258" s="2"/>
      <c r="Q258" s="2"/>
      <c r="R258" s="2"/>
    </row>
    <row r="259" spans="1:18" ht="18.75">
      <c r="A259" s="7"/>
      <c r="B259" s="1" t="s">
        <v>368</v>
      </c>
      <c r="C259" s="187">
        <v>525</v>
      </c>
      <c r="F259" s="2"/>
      <c r="J259" s="2"/>
      <c r="K259" s="2"/>
      <c r="L259" s="2"/>
      <c r="N259" s="2"/>
      <c r="O259" s="2"/>
      <c r="P259" s="2"/>
      <c r="Q259" s="2"/>
      <c r="R259" s="2"/>
    </row>
    <row r="260" spans="1:18" ht="18.75">
      <c r="A260" s="7"/>
      <c r="B260" s="1" t="s">
        <v>369</v>
      </c>
      <c r="C260" s="187">
        <v>425</v>
      </c>
      <c r="F260" s="2"/>
      <c r="J260" s="2"/>
      <c r="K260" s="2"/>
      <c r="L260" s="2"/>
      <c r="N260" s="2"/>
      <c r="O260" s="2"/>
      <c r="P260" s="2"/>
      <c r="Q260" s="2"/>
      <c r="R260" s="2"/>
    </row>
    <row r="261" spans="1:18" ht="18.75">
      <c r="A261" s="7"/>
      <c r="B261" s="1" t="s">
        <v>370</v>
      </c>
      <c r="C261" s="187">
        <v>220</v>
      </c>
      <c r="F261" s="2"/>
      <c r="J261" s="2"/>
      <c r="K261" s="2"/>
      <c r="L261" s="2"/>
      <c r="N261" s="2"/>
      <c r="O261" s="2"/>
      <c r="P261" s="2"/>
      <c r="Q261" s="2"/>
      <c r="R261" s="2"/>
    </row>
    <row r="262" spans="1:18" ht="18.75">
      <c r="A262" s="7"/>
      <c r="B262" s="1" t="s">
        <v>371</v>
      </c>
      <c r="C262" s="187">
        <v>120</v>
      </c>
      <c r="F262" s="2"/>
    </row>
    <row r="263" spans="1:18" ht="18.75">
      <c r="A263" s="7"/>
      <c r="B263" s="1" t="s">
        <v>372</v>
      </c>
      <c r="C263" s="187">
        <v>220</v>
      </c>
      <c r="F263" s="2"/>
    </row>
    <row r="264" spans="1:18" ht="18.75">
      <c r="A264" s="7"/>
      <c r="B264" s="1" t="s">
        <v>373</v>
      </c>
      <c r="C264" s="187">
        <v>120</v>
      </c>
      <c r="F264" s="2"/>
    </row>
    <row r="265" spans="1:18" ht="18.75">
      <c r="A265" s="7"/>
      <c r="B265" s="1" t="s">
        <v>374</v>
      </c>
      <c r="C265" s="187">
        <v>160</v>
      </c>
      <c r="F265" s="2"/>
    </row>
    <row r="266" spans="1:18" ht="18.75">
      <c r="A266" s="7"/>
      <c r="B266" s="1" t="s">
        <v>375</v>
      </c>
      <c r="C266" s="187">
        <v>50</v>
      </c>
      <c r="F266" s="2"/>
    </row>
    <row r="267" spans="1:18" ht="18.75">
      <c r="A267" s="7"/>
      <c r="B267" s="1" t="s">
        <v>376</v>
      </c>
      <c r="C267" s="187">
        <v>0</v>
      </c>
      <c r="F267" s="2"/>
    </row>
    <row r="268" spans="1:18" ht="15.75" thickBot="1">
      <c r="B268" s="152" t="s">
        <v>377</v>
      </c>
      <c r="C268" s="188">
        <v>150</v>
      </c>
      <c r="F268" s="2"/>
    </row>
    <row r="269" spans="1:18">
      <c r="C269" s="32"/>
    </row>
    <row r="270" spans="1:18">
      <c r="C270" s="32"/>
    </row>
    <row r="271" spans="1:18" ht="18.75">
      <c r="A271" s="7" t="s">
        <v>378</v>
      </c>
      <c r="C271" s="32"/>
    </row>
    <row r="272" spans="1:18" ht="19.5" thickBot="1">
      <c r="A272" s="7"/>
      <c r="C272" s="32"/>
      <c r="E272" s="275"/>
    </row>
    <row r="273" spans="1:17" ht="30.75" thickBot="1">
      <c r="B273" s="173" t="s">
        <v>379</v>
      </c>
      <c r="C273" s="280">
        <v>446.91</v>
      </c>
      <c r="D273" s="2"/>
    </row>
    <row r="274" spans="1:17">
      <c r="B274" s="33"/>
      <c r="C274" s="104"/>
    </row>
    <row r="275" spans="1:17" ht="18.75">
      <c r="A275" s="7" t="s">
        <v>380</v>
      </c>
      <c r="C275" s="105"/>
    </row>
    <row r="276" spans="1:17" ht="19.5" thickBot="1">
      <c r="A276" s="7"/>
      <c r="C276" s="105"/>
    </row>
    <row r="277" spans="1:17" ht="15.75" thickBot="1">
      <c r="B277" s="173" t="s">
        <v>381</v>
      </c>
      <c r="C277" s="280">
        <v>123.63419999999999</v>
      </c>
      <c r="D277" s="2"/>
      <c r="E277" s="60"/>
      <c r="F277" s="199"/>
    </row>
    <row r="278" spans="1:17">
      <c r="C278" s="34"/>
    </row>
    <row r="279" spans="1:17" ht="21">
      <c r="A279" s="396" t="s">
        <v>382</v>
      </c>
      <c r="B279" s="396"/>
      <c r="C279" s="396"/>
      <c r="D279" s="396"/>
      <c r="E279" s="396"/>
      <c r="F279" s="396"/>
      <c r="G279" s="396"/>
      <c r="H279" s="396"/>
      <c r="I279" s="396"/>
      <c r="J279" s="396"/>
      <c r="K279" s="396"/>
      <c r="L279" s="396"/>
      <c r="M279" s="396"/>
      <c r="N279" s="396"/>
      <c r="O279" s="396"/>
    </row>
    <row r="280" spans="1:17" s="10" customFormat="1" ht="2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201"/>
      <c r="N280" s="40"/>
      <c r="O280" s="40"/>
    </row>
    <row r="281" spans="1:17" s="10" customFormat="1" ht="21">
      <c r="A281" s="41" t="s">
        <v>383</v>
      </c>
      <c r="B281" s="42"/>
      <c r="C281" s="42"/>
      <c r="D281" s="42"/>
      <c r="E281" s="275"/>
      <c r="F281" s="42"/>
      <c r="G281" s="42"/>
      <c r="H281" s="42"/>
      <c r="I281" s="42"/>
      <c r="J281" s="40"/>
      <c r="K281" s="40"/>
      <c r="L281" s="40"/>
      <c r="M281" s="201"/>
      <c r="N281" s="40"/>
      <c r="O281" s="40"/>
    </row>
    <row r="282" spans="1:17" s="10" customFormat="1" ht="21.75" thickBot="1">
      <c r="A282" s="41"/>
      <c r="B282" s="42"/>
      <c r="C282" s="42"/>
      <c r="D282" s="45"/>
      <c r="E282" s="45"/>
      <c r="F282" s="45"/>
      <c r="G282" s="45"/>
      <c r="H282" s="42"/>
      <c r="I282" s="42"/>
      <c r="J282" s="40"/>
      <c r="K282" s="204"/>
      <c r="L282" s="204"/>
      <c r="M282" s="58"/>
      <c r="N282" s="204"/>
      <c r="O282" s="40"/>
    </row>
    <row r="283" spans="1:17" s="10" customFormat="1" ht="30">
      <c r="A283" s="174" t="s">
        <v>3</v>
      </c>
      <c r="B283" s="175" t="s">
        <v>384</v>
      </c>
      <c r="C283" s="341" t="s">
        <v>125</v>
      </c>
      <c r="D283" s="174" t="s">
        <v>5</v>
      </c>
      <c r="E283" s="175" t="s">
        <v>385</v>
      </c>
      <c r="F283" s="175" t="s">
        <v>326</v>
      </c>
      <c r="G283" s="175" t="s">
        <v>327</v>
      </c>
      <c r="H283" s="175" t="s">
        <v>222</v>
      </c>
      <c r="I283" s="176" t="s">
        <v>13</v>
      </c>
      <c r="J283" s="40"/>
      <c r="K283" s="281"/>
      <c r="L283" s="282"/>
      <c r="M283" s="283"/>
      <c r="N283" s="282"/>
      <c r="O283" s="205"/>
      <c r="P283" s="206"/>
      <c r="Q283" s="206"/>
    </row>
    <row r="284" spans="1:17" s="10" customFormat="1">
      <c r="A284" s="177" t="s">
        <v>386</v>
      </c>
      <c r="B284" s="110">
        <v>1</v>
      </c>
      <c r="C284" s="342" t="s">
        <v>348</v>
      </c>
      <c r="D284" s="247">
        <v>2957.3064000000004</v>
      </c>
      <c r="E284" s="228">
        <v>176.2458</v>
      </c>
      <c r="F284" s="228">
        <v>17.880600000000001</v>
      </c>
      <c r="G284" s="228">
        <v>7.27</v>
      </c>
      <c r="H284" s="111">
        <v>3158.7028000000005</v>
      </c>
      <c r="I284" s="178">
        <v>37904.44</v>
      </c>
      <c r="J284" s="74"/>
      <c r="K284" s="284"/>
      <c r="L284" s="284"/>
      <c r="M284" s="284"/>
      <c r="N284" s="284"/>
      <c r="O284" s="205"/>
      <c r="P284" s="206"/>
      <c r="Q284" s="206"/>
    </row>
    <row r="285" spans="1:17" s="10" customFormat="1">
      <c r="A285" s="177" t="s">
        <v>387</v>
      </c>
      <c r="B285" s="110">
        <v>2</v>
      </c>
      <c r="C285" s="342" t="s">
        <v>348</v>
      </c>
      <c r="D285" s="247">
        <v>2574.4187999999999</v>
      </c>
      <c r="E285" s="228">
        <v>176.2458</v>
      </c>
      <c r="F285" s="228">
        <v>17.880600000000001</v>
      </c>
      <c r="G285" s="228">
        <v>7.27</v>
      </c>
      <c r="H285" s="111">
        <v>2775.8152</v>
      </c>
      <c r="I285" s="178">
        <v>33309.782399999996</v>
      </c>
      <c r="J285" s="74"/>
      <c r="K285" s="284"/>
      <c r="L285" s="284"/>
      <c r="M285" s="284"/>
      <c r="N285" s="284"/>
      <c r="O285" s="205"/>
      <c r="P285" s="206"/>
      <c r="Q285" s="206"/>
    </row>
    <row r="286" spans="1:17" s="10" customFormat="1">
      <c r="A286" s="177" t="s">
        <v>387</v>
      </c>
      <c r="B286" s="110">
        <v>2</v>
      </c>
      <c r="C286" s="342" t="s">
        <v>346</v>
      </c>
      <c r="D286" s="247">
        <v>2574.4187999999999</v>
      </c>
      <c r="E286" s="228">
        <v>306.77519999999998</v>
      </c>
      <c r="F286" s="228">
        <v>17.880600000000001</v>
      </c>
      <c r="G286" s="228">
        <v>7.27</v>
      </c>
      <c r="H286" s="111">
        <v>2906.3445999999999</v>
      </c>
      <c r="I286" s="178">
        <v>34876.135199999997</v>
      </c>
      <c r="J286" s="74"/>
      <c r="K286" s="284"/>
      <c r="L286" s="284"/>
      <c r="M286" s="284"/>
      <c r="N286" s="284"/>
      <c r="O286" s="205"/>
      <c r="P286" s="206"/>
      <c r="Q286" s="206"/>
    </row>
    <row r="287" spans="1:17" s="10" customFormat="1">
      <c r="A287" s="177" t="s">
        <v>387</v>
      </c>
      <c r="B287" s="110">
        <v>2</v>
      </c>
      <c r="C287" s="342" t="s">
        <v>343</v>
      </c>
      <c r="D287" s="247">
        <v>2574.4187999999999</v>
      </c>
      <c r="E287" s="228">
        <v>492.77</v>
      </c>
      <c r="F287" s="228">
        <v>17.880600000000001</v>
      </c>
      <c r="G287" s="228">
        <v>7.27</v>
      </c>
      <c r="H287" s="111">
        <v>3092.3393999999998</v>
      </c>
      <c r="I287" s="178">
        <v>37108.080000000002</v>
      </c>
      <c r="J287" s="74"/>
      <c r="K287" s="284"/>
      <c r="L287" s="284"/>
      <c r="M287" s="284"/>
      <c r="N287" s="284"/>
      <c r="O287" s="205"/>
      <c r="P287" s="206"/>
      <c r="Q287" s="206"/>
    </row>
    <row r="288" spans="1:17" s="10" customFormat="1">
      <c r="A288" s="177" t="s">
        <v>388</v>
      </c>
      <c r="B288" s="110">
        <v>3</v>
      </c>
      <c r="C288" s="342" t="s">
        <v>348</v>
      </c>
      <c r="D288" s="247">
        <v>2252.73</v>
      </c>
      <c r="E288" s="228">
        <v>176.2458</v>
      </c>
      <c r="F288" s="228">
        <v>17.880600000000001</v>
      </c>
      <c r="G288" s="228">
        <v>7.27</v>
      </c>
      <c r="H288" s="111">
        <v>2454.1264000000001</v>
      </c>
      <c r="I288" s="178">
        <v>29449.516800000001</v>
      </c>
      <c r="J288" s="74"/>
      <c r="K288" s="284"/>
      <c r="L288" s="284"/>
      <c r="M288" s="284"/>
      <c r="N288" s="284"/>
      <c r="O288" s="205"/>
      <c r="P288" s="206"/>
      <c r="Q288" s="206"/>
    </row>
    <row r="289" spans="1:17" s="10" customFormat="1">
      <c r="A289" s="177" t="s">
        <v>388</v>
      </c>
      <c r="B289" s="110">
        <v>3</v>
      </c>
      <c r="C289" s="342" t="s">
        <v>346</v>
      </c>
      <c r="D289" s="247">
        <v>2252.73</v>
      </c>
      <c r="E289" s="228">
        <v>306.77999999999997</v>
      </c>
      <c r="F289" s="228">
        <v>17.880600000000001</v>
      </c>
      <c r="G289" s="228">
        <v>7.27</v>
      </c>
      <c r="H289" s="111">
        <v>2584.6606000000002</v>
      </c>
      <c r="I289" s="178">
        <v>31015.919999999998</v>
      </c>
      <c r="J289" s="74"/>
      <c r="K289" s="284"/>
      <c r="L289" s="284"/>
      <c r="M289" s="284"/>
      <c r="N289" s="284"/>
      <c r="O289" s="205"/>
      <c r="P289" s="206"/>
      <c r="Q289" s="206"/>
    </row>
    <row r="290" spans="1:17" s="10" customFormat="1" ht="30">
      <c r="A290" s="179" t="s">
        <v>389</v>
      </c>
      <c r="B290" s="110">
        <v>3</v>
      </c>
      <c r="C290" s="342" t="s">
        <v>343</v>
      </c>
      <c r="D290" s="247">
        <v>2252.73</v>
      </c>
      <c r="E290" s="228">
        <v>492.77</v>
      </c>
      <c r="F290" s="228">
        <v>17.880600000000001</v>
      </c>
      <c r="G290" s="228">
        <v>7.27</v>
      </c>
      <c r="H290" s="111">
        <v>2770.6505999999999</v>
      </c>
      <c r="I290" s="178">
        <v>33247.800000000003</v>
      </c>
      <c r="J290" s="74"/>
      <c r="K290" s="284"/>
      <c r="L290" s="284"/>
      <c r="M290" s="284"/>
      <c r="N290" s="284"/>
      <c r="O290" s="205"/>
      <c r="P290" s="206"/>
      <c r="Q290" s="206"/>
    </row>
    <row r="291" spans="1:17" s="10" customFormat="1" ht="15.75" thickBot="1">
      <c r="A291" s="180" t="s">
        <v>390</v>
      </c>
      <c r="B291" s="181">
        <v>4</v>
      </c>
      <c r="C291" s="343" t="s">
        <v>347</v>
      </c>
      <c r="D291" s="277">
        <v>1865.72</v>
      </c>
      <c r="E291" s="232">
        <v>238.23</v>
      </c>
      <c r="F291" s="232">
        <v>17.880600000000001</v>
      </c>
      <c r="G291" s="232">
        <v>7.27</v>
      </c>
      <c r="H291" s="344">
        <v>2129.1005999999998</v>
      </c>
      <c r="I291" s="345">
        <v>25549.200000000001</v>
      </c>
      <c r="J291" s="74"/>
      <c r="K291" s="284"/>
      <c r="L291" s="284"/>
      <c r="M291" s="284"/>
      <c r="N291" s="284"/>
      <c r="O291" s="205"/>
      <c r="P291" s="206"/>
      <c r="Q291" s="206"/>
    </row>
    <row r="292" spans="1:17" s="10" customFormat="1" ht="21">
      <c r="A292" s="42"/>
      <c r="B292" s="42"/>
      <c r="C292" s="42"/>
      <c r="D292" s="45"/>
      <c r="E292" s="45"/>
      <c r="F292" s="45"/>
      <c r="G292" s="45"/>
      <c r="H292" s="45"/>
      <c r="I292" s="45"/>
      <c r="J292" s="58"/>
      <c r="K292" s="58"/>
      <c r="L292" s="58"/>
      <c r="M292" s="58"/>
      <c r="N292" s="204"/>
      <c r="O292" s="40"/>
    </row>
    <row r="293" spans="1:17" s="10" customFormat="1" ht="21">
      <c r="A293" s="42"/>
      <c r="B293" s="42"/>
      <c r="C293" s="42"/>
      <c r="D293" s="45"/>
      <c r="E293" s="45"/>
      <c r="F293" s="45"/>
      <c r="G293" s="45"/>
      <c r="H293" s="45"/>
      <c r="I293" s="45"/>
      <c r="J293" s="58"/>
      <c r="K293" s="58"/>
      <c r="L293" s="58"/>
      <c r="M293" s="58"/>
      <c r="N293" s="204"/>
      <c r="O293" s="40"/>
    </row>
    <row r="294" spans="1:17" s="10" customFormat="1" ht="21">
      <c r="A294" s="44" t="s">
        <v>391</v>
      </c>
      <c r="B294" s="42"/>
      <c r="C294" s="42"/>
      <c r="D294" s="42"/>
      <c r="E294" s="42"/>
      <c r="F294" s="42"/>
      <c r="G294" s="42"/>
      <c r="H294" s="43"/>
      <c r="I294" s="45"/>
      <c r="J294" s="98"/>
      <c r="K294" s="204"/>
      <c r="L294" s="204"/>
      <c r="M294" s="58"/>
      <c r="N294" s="204"/>
      <c r="O294" s="40"/>
    </row>
    <row r="295" spans="1:17" s="10" customFormat="1" ht="21.75" thickBot="1">
      <c r="A295" s="44"/>
      <c r="B295" s="42"/>
      <c r="C295" s="42"/>
      <c r="D295" s="45"/>
      <c r="E295" s="45"/>
      <c r="F295" s="45"/>
      <c r="G295" s="45"/>
      <c r="H295" s="45"/>
      <c r="I295" s="45"/>
      <c r="J295" s="98"/>
      <c r="K295" s="204"/>
      <c r="L295" s="204"/>
      <c r="M295" s="58"/>
      <c r="N295" s="204"/>
      <c r="O295" s="40"/>
    </row>
    <row r="296" spans="1:17" s="10" customFormat="1" ht="21">
      <c r="A296" s="44"/>
      <c r="B296" s="390" t="s">
        <v>314</v>
      </c>
      <c r="C296" s="391"/>
      <c r="D296" s="390" t="s">
        <v>151</v>
      </c>
      <c r="E296" s="394"/>
      <c r="F296" s="42"/>
      <c r="G296" s="45"/>
      <c r="H296" s="45"/>
      <c r="I296" s="45"/>
      <c r="J296" s="45"/>
      <c r="K296" s="58"/>
      <c r="L296" s="58"/>
      <c r="M296" s="201"/>
      <c r="N296" s="40"/>
      <c r="O296" s="40"/>
    </row>
    <row r="297" spans="1:17" s="10" customFormat="1" ht="21">
      <c r="A297" s="42"/>
      <c r="B297" s="392"/>
      <c r="C297" s="393"/>
      <c r="D297" s="392"/>
      <c r="E297" s="395"/>
      <c r="F297" s="45"/>
      <c r="G297" s="45"/>
      <c r="H297" s="45"/>
      <c r="I297" s="45"/>
      <c r="J297" s="45"/>
      <c r="K297" s="58"/>
      <c r="L297" s="58"/>
      <c r="M297" s="201"/>
      <c r="N297" s="40"/>
      <c r="O297" s="40"/>
    </row>
    <row r="298" spans="1:17" s="10" customFormat="1" ht="21" customHeight="1">
      <c r="A298" s="42"/>
      <c r="B298" s="392"/>
      <c r="C298" s="393"/>
      <c r="D298" s="392"/>
      <c r="E298" s="395"/>
      <c r="F298" s="53"/>
      <c r="G298" s="45"/>
      <c r="H298" s="45"/>
      <c r="I298" s="45"/>
      <c r="J298" s="45"/>
      <c r="K298" s="58"/>
      <c r="L298" s="58"/>
      <c r="M298" s="201"/>
      <c r="N298" s="40"/>
      <c r="O298" s="40"/>
    </row>
    <row r="299" spans="1:17" s="10" customFormat="1" ht="21">
      <c r="A299" s="42"/>
      <c r="B299" s="354" t="s">
        <v>289</v>
      </c>
      <c r="C299" s="564"/>
      <c r="D299" s="570">
        <v>77.459999999999994</v>
      </c>
      <c r="E299" s="571"/>
      <c r="F299" s="28"/>
      <c r="G299" s="45"/>
      <c r="H299" s="45"/>
      <c r="K299" s="40"/>
      <c r="L299" s="40"/>
      <c r="M299" s="201"/>
      <c r="N299" s="40"/>
      <c r="O299" s="40"/>
    </row>
    <row r="300" spans="1:17" s="10" customFormat="1" ht="21">
      <c r="A300" s="42"/>
      <c r="B300" s="354" t="s">
        <v>392</v>
      </c>
      <c r="C300" s="564"/>
      <c r="D300" s="565">
        <v>64.790000000000006</v>
      </c>
      <c r="E300" s="566"/>
      <c r="F300" s="28"/>
      <c r="G300" s="43"/>
      <c r="H300" s="45"/>
      <c r="I300" s="28"/>
      <c r="K300" s="40"/>
      <c r="L300" s="40"/>
      <c r="M300" s="201"/>
      <c r="N300" s="40"/>
      <c r="O300" s="40"/>
    </row>
    <row r="301" spans="1:17" s="10" customFormat="1" ht="21">
      <c r="A301" s="42"/>
      <c r="B301" s="354" t="s">
        <v>393</v>
      </c>
      <c r="C301" s="564"/>
      <c r="D301" s="565">
        <v>64.790000000000006</v>
      </c>
      <c r="E301" s="566"/>
      <c r="F301" s="28"/>
      <c r="G301" s="43"/>
      <c r="H301" s="45"/>
      <c r="J301" s="28"/>
      <c r="K301" s="40"/>
      <c r="L301" s="40"/>
      <c r="M301" s="201"/>
      <c r="N301" s="40"/>
      <c r="O301" s="40"/>
    </row>
    <row r="302" spans="1:17" s="10" customFormat="1" ht="21.75" thickBot="1">
      <c r="A302" s="42"/>
      <c r="B302" s="468" t="s">
        <v>394</v>
      </c>
      <c r="C302" s="567"/>
      <c r="D302" s="568">
        <v>64.790000000000006</v>
      </c>
      <c r="E302" s="569"/>
      <c r="F302" s="28"/>
      <c r="G302" s="42"/>
      <c r="H302" s="45"/>
      <c r="K302" s="40"/>
      <c r="L302" s="40"/>
      <c r="M302" s="201"/>
      <c r="N302" s="40"/>
      <c r="O302" s="40"/>
    </row>
    <row r="303" spans="1:17" s="10" customFormat="1" ht="21">
      <c r="A303" s="40"/>
      <c r="B303" s="40"/>
      <c r="C303" s="40"/>
      <c r="D303" s="40"/>
      <c r="E303" s="40"/>
      <c r="F303" s="28"/>
      <c r="G303" s="40"/>
      <c r="H303" s="40"/>
      <c r="K303" s="40"/>
      <c r="L303" s="40"/>
      <c r="M303" s="201"/>
      <c r="N303" s="40"/>
      <c r="O303" s="40"/>
    </row>
    <row r="304" spans="1:17" ht="18.75">
      <c r="A304" s="7" t="s">
        <v>395</v>
      </c>
      <c r="B304" s="7"/>
      <c r="C304" s="7"/>
      <c r="D304" s="7"/>
      <c r="E304" s="7"/>
    </row>
    <row r="305" spans="1:4" ht="19.5" thickBot="1">
      <c r="A305" s="7"/>
    </row>
    <row r="306" spans="1:4" ht="60">
      <c r="A306" s="7"/>
      <c r="B306" s="182" t="s">
        <v>366</v>
      </c>
      <c r="C306" s="183" t="s">
        <v>367</v>
      </c>
    </row>
    <row r="307" spans="1:4" ht="18.75">
      <c r="A307" s="7"/>
      <c r="B307" s="1" t="s">
        <v>368</v>
      </c>
      <c r="C307" s="187">
        <v>525</v>
      </c>
      <c r="D307" s="28"/>
    </row>
    <row r="308" spans="1:4" ht="18.75">
      <c r="A308" s="7"/>
      <c r="B308" s="1" t="s">
        <v>369</v>
      </c>
      <c r="C308" s="187">
        <v>425</v>
      </c>
      <c r="D308" s="28"/>
    </row>
    <row r="309" spans="1:4" ht="18.75">
      <c r="A309" s="7"/>
      <c r="B309" s="1" t="s">
        <v>370</v>
      </c>
      <c r="C309" s="187">
        <v>220</v>
      </c>
      <c r="D309" s="28"/>
    </row>
    <row r="310" spans="1:4" ht="18.75">
      <c r="A310" s="7"/>
      <c r="B310" s="1" t="s">
        <v>371</v>
      </c>
      <c r="C310" s="187">
        <v>120</v>
      </c>
      <c r="D310" s="28"/>
    </row>
    <row r="311" spans="1:4" ht="18.75">
      <c r="A311" s="7"/>
      <c r="B311" s="1" t="s">
        <v>372</v>
      </c>
      <c r="C311" s="187">
        <v>220</v>
      </c>
      <c r="D311" s="28"/>
    </row>
    <row r="312" spans="1:4" ht="18.75">
      <c r="A312" s="7"/>
      <c r="B312" s="1" t="s">
        <v>373</v>
      </c>
      <c r="C312" s="187">
        <v>120</v>
      </c>
      <c r="D312" s="28"/>
    </row>
    <row r="313" spans="1:4" ht="18.75">
      <c r="A313" s="7"/>
      <c r="B313" s="1" t="s">
        <v>374</v>
      </c>
      <c r="C313" s="187">
        <v>160</v>
      </c>
      <c r="D313" s="28"/>
    </row>
    <row r="314" spans="1:4" ht="18.75">
      <c r="A314" s="7"/>
      <c r="B314" s="1" t="s">
        <v>375</v>
      </c>
      <c r="C314" s="187">
        <v>50</v>
      </c>
      <c r="D314" s="28"/>
    </row>
    <row r="315" spans="1:4" ht="18.75">
      <c r="A315" s="7"/>
      <c r="B315" s="1" t="s">
        <v>376</v>
      </c>
      <c r="C315" s="187">
        <v>0</v>
      </c>
      <c r="D315" s="28"/>
    </row>
    <row r="316" spans="1:4" ht="15.75" thickBot="1">
      <c r="B316" s="152" t="s">
        <v>377</v>
      </c>
      <c r="C316" s="188">
        <v>150</v>
      </c>
      <c r="D316" s="28"/>
    </row>
    <row r="317" spans="1:4">
      <c r="C317" s="32"/>
    </row>
    <row r="318" spans="1:4">
      <c r="C318" s="32"/>
    </row>
    <row r="319" spans="1:4" ht="18.75">
      <c r="A319" s="7" t="s">
        <v>396</v>
      </c>
      <c r="C319" s="32"/>
    </row>
    <row r="320" spans="1:4" ht="19.5" thickBot="1">
      <c r="A320" s="7"/>
      <c r="C320" s="32"/>
    </row>
    <row r="321" spans="1:15" ht="30.75" thickBot="1">
      <c r="B321" s="184" t="s">
        <v>379</v>
      </c>
      <c r="C321" s="280">
        <v>446.91</v>
      </c>
      <c r="D321" s="28"/>
    </row>
    <row r="322" spans="1:15">
      <c r="C322" s="32"/>
    </row>
    <row r="324" spans="1:15" ht="21">
      <c r="A324" s="396" t="s">
        <v>397</v>
      </c>
      <c r="B324" s="396"/>
      <c r="C324" s="396"/>
      <c r="D324" s="396"/>
      <c r="E324" s="396"/>
      <c r="F324" s="396"/>
      <c r="G324" s="396"/>
      <c r="H324" s="396"/>
      <c r="I324" s="396"/>
      <c r="J324" s="396"/>
      <c r="K324" s="396"/>
      <c r="L324" s="396"/>
      <c r="M324" s="396"/>
      <c r="N324" s="396"/>
      <c r="O324" s="396"/>
    </row>
    <row r="325" spans="1:15" ht="2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02"/>
      <c r="N325" s="27"/>
      <c r="O325" s="27"/>
    </row>
    <row r="326" spans="1:15" ht="15.75" thickBot="1">
      <c r="B326" s="185" t="s">
        <v>398</v>
      </c>
      <c r="F326" s="185" t="s">
        <v>399</v>
      </c>
    </row>
    <row r="327" spans="1:15" ht="30">
      <c r="B327" s="164" t="s">
        <v>384</v>
      </c>
      <c r="C327" s="186" t="s">
        <v>447</v>
      </c>
      <c r="F327" s="189" t="s">
        <v>384</v>
      </c>
      <c r="G327" s="186" t="s">
        <v>447</v>
      </c>
    </row>
    <row r="328" spans="1:15">
      <c r="B328" s="1" t="s">
        <v>315</v>
      </c>
      <c r="C328" s="187">
        <v>24939.743437586243</v>
      </c>
      <c r="D328" s="28"/>
      <c r="F328" s="1" t="s">
        <v>400</v>
      </c>
      <c r="G328" s="187">
        <v>20922.760259615578</v>
      </c>
      <c r="H328" s="28"/>
      <c r="I328" s="45"/>
    </row>
    <row r="329" spans="1:15">
      <c r="B329" s="1" t="s">
        <v>316</v>
      </c>
      <c r="C329" s="187">
        <v>21099.396820335234</v>
      </c>
      <c r="D329" s="28"/>
      <c r="F329" s="1" t="s">
        <v>401</v>
      </c>
      <c r="G329" s="187">
        <v>17240.150606062609</v>
      </c>
      <c r="H329" s="28"/>
      <c r="I329" s="45"/>
    </row>
    <row r="330" spans="1:15">
      <c r="B330" s="1" t="s">
        <v>402</v>
      </c>
      <c r="C330" s="187">
        <v>13806.984734671112</v>
      </c>
      <c r="D330" s="28"/>
      <c r="F330" s="1" t="s">
        <v>403</v>
      </c>
      <c r="G330" s="187">
        <v>16215.01998439797</v>
      </c>
      <c r="H330" s="28"/>
      <c r="I330" s="45"/>
    </row>
    <row r="331" spans="1:15" ht="15.75" thickBot="1">
      <c r="B331" s="152" t="s">
        <v>404</v>
      </c>
      <c r="C331" s="188">
        <v>11173.369662618783</v>
      </c>
      <c r="D331" s="28"/>
      <c r="F331" s="152" t="s">
        <v>405</v>
      </c>
      <c r="G331" s="188">
        <v>12871.05815104688</v>
      </c>
      <c r="H331" s="28"/>
      <c r="I331" s="45"/>
    </row>
    <row r="332" spans="1:15">
      <c r="G332" s="106"/>
    </row>
  </sheetData>
  <mergeCells count="44">
    <mergeCell ref="B124:C124"/>
    <mergeCell ref="D124:E124"/>
    <mergeCell ref="A2:O2"/>
    <mergeCell ref="B120:C122"/>
    <mergeCell ref="D120:E122"/>
    <mergeCell ref="B123:C123"/>
    <mergeCell ref="D123:E123"/>
    <mergeCell ref="B125:C125"/>
    <mergeCell ref="D125:E125"/>
    <mergeCell ref="B126:C126"/>
    <mergeCell ref="D126:E126"/>
    <mergeCell ref="B130:C132"/>
    <mergeCell ref="D130:E132"/>
    <mergeCell ref="B241:C241"/>
    <mergeCell ref="D241:E241"/>
    <mergeCell ref="B133:C133"/>
    <mergeCell ref="D133:E133"/>
    <mergeCell ref="B134:C134"/>
    <mergeCell ref="D134:E134"/>
    <mergeCell ref="B135:C135"/>
    <mergeCell ref="D135:E135"/>
    <mergeCell ref="B136:C136"/>
    <mergeCell ref="D136:E136"/>
    <mergeCell ref="A149:O149"/>
    <mergeCell ref="B238:C240"/>
    <mergeCell ref="D238:E240"/>
    <mergeCell ref="B300:C300"/>
    <mergeCell ref="D300:E300"/>
    <mergeCell ref="B242:C242"/>
    <mergeCell ref="D242:E242"/>
    <mergeCell ref="B243:C243"/>
    <mergeCell ref="D243:E243"/>
    <mergeCell ref="B244:C244"/>
    <mergeCell ref="D244:E244"/>
    <mergeCell ref="A279:O279"/>
    <mergeCell ref="B296:C298"/>
    <mergeCell ref="D296:E298"/>
    <mergeCell ref="B299:C299"/>
    <mergeCell ref="D299:E299"/>
    <mergeCell ref="B301:C301"/>
    <mergeCell ref="D301:E301"/>
    <mergeCell ref="B302:C302"/>
    <mergeCell ref="D302:E302"/>
    <mergeCell ref="A324:O324"/>
  </mergeCells>
  <phoneticPr fontId="37" type="noConversion"/>
  <hyperlinks>
    <hyperlink ref="B258" r:id="rId1" display="https://www.uab.cat/doc/normativa-uab-indumentaria" xr:uid="{6C15091E-396B-41D5-A537-22C3FADD86D1}"/>
    <hyperlink ref="B306" r:id="rId2" display="https://www.uab.cat/doc/normativa-uab-indumentaria" xr:uid="{90C8737A-8347-4AF8-AD93-90488C013610}"/>
  </hyperlinks>
  <pageMargins left="0.7" right="0.7" top="0.75" bottom="0.75" header="0.3" footer="0.3"/>
  <pageSetup paperSize="9" scale="48" fitToHeight="0" orientation="landscape" r:id="rId3"/>
  <rowBreaks count="3" manualBreakCount="3">
    <brk id="147" max="15" man="1"/>
    <brk id="204" max="15" man="1"/>
    <brk id="234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Q25"/>
  <sheetViews>
    <sheetView showGridLines="0" zoomScale="85" zoomScaleNormal="85" workbookViewId="0">
      <selection activeCell="G33" sqref="G33"/>
    </sheetView>
  </sheetViews>
  <sheetFormatPr defaultColWidth="9.140625" defaultRowHeight="15"/>
  <cols>
    <col min="1" max="1" width="37" bestFit="1" customWidth="1"/>
    <col min="2" max="6" width="11" customWidth="1"/>
    <col min="7" max="7" width="17.85546875" customWidth="1"/>
    <col min="8" max="8" width="19" customWidth="1"/>
    <col min="9" max="13" width="11" customWidth="1"/>
    <col min="14" max="14" width="19.140625" customWidth="1"/>
    <col min="15" max="15" width="19" customWidth="1"/>
  </cols>
  <sheetData>
    <row r="2" spans="1:16" ht="15.75">
      <c r="A2" s="15"/>
      <c r="B2" s="573" t="s">
        <v>406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</row>
    <row r="3" spans="1:16" ht="15" customHeight="1">
      <c r="A3" s="15"/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</row>
    <row r="4" spans="1:16" ht="15.75" customHeight="1">
      <c r="A4" s="574"/>
      <c r="B4" s="575" t="s">
        <v>407</v>
      </c>
      <c r="C4" s="575"/>
      <c r="D4" s="575"/>
      <c r="E4" s="575"/>
      <c r="F4" s="575"/>
      <c r="G4" s="575"/>
      <c r="H4" s="575"/>
      <c r="I4" s="576" t="s">
        <v>408</v>
      </c>
      <c r="J4" s="576"/>
      <c r="K4" s="576"/>
      <c r="L4" s="576"/>
      <c r="M4" s="576"/>
      <c r="N4" s="576"/>
      <c r="O4" s="576"/>
    </row>
    <row r="5" spans="1:16">
      <c r="A5" s="574"/>
      <c r="B5" s="575"/>
      <c r="C5" s="575"/>
      <c r="D5" s="575"/>
      <c r="E5" s="575"/>
      <c r="F5" s="575"/>
      <c r="G5" s="575"/>
      <c r="H5" s="575"/>
      <c r="I5" s="576"/>
      <c r="J5" s="576"/>
      <c r="K5" s="576"/>
      <c r="L5" s="576"/>
      <c r="M5" s="576"/>
      <c r="N5" s="576"/>
      <c r="O5" s="576"/>
    </row>
    <row r="6" spans="1:16">
      <c r="A6" s="574"/>
      <c r="B6" s="575"/>
      <c r="C6" s="575"/>
      <c r="D6" s="575"/>
      <c r="E6" s="575"/>
      <c r="F6" s="575"/>
      <c r="G6" s="575"/>
      <c r="H6" s="575"/>
      <c r="I6" s="576"/>
      <c r="J6" s="576"/>
      <c r="K6" s="576"/>
      <c r="L6" s="576"/>
      <c r="M6" s="576"/>
      <c r="N6" s="576"/>
      <c r="O6" s="576"/>
    </row>
    <row r="7" spans="1:16" ht="30">
      <c r="A7" s="56"/>
      <c r="B7" s="121" t="s">
        <v>409</v>
      </c>
      <c r="C7" s="122" t="s">
        <v>410</v>
      </c>
      <c r="D7" s="122" t="s">
        <v>411</v>
      </c>
      <c r="E7" s="122" t="s">
        <v>412</v>
      </c>
      <c r="F7" s="122" t="s">
        <v>413</v>
      </c>
      <c r="G7" s="121" t="s">
        <v>414</v>
      </c>
      <c r="H7" s="121" t="s">
        <v>415</v>
      </c>
      <c r="I7" s="121" t="s">
        <v>416</v>
      </c>
      <c r="J7" s="121" t="s">
        <v>410</v>
      </c>
      <c r="K7" s="121" t="s">
        <v>411</v>
      </c>
      <c r="L7" s="121" t="s">
        <v>412</v>
      </c>
      <c r="M7" s="121" t="s">
        <v>413</v>
      </c>
      <c r="N7" s="121" t="s">
        <v>414</v>
      </c>
      <c r="O7" s="121" t="s">
        <v>417</v>
      </c>
    </row>
    <row r="8" spans="1:16" ht="34.5" customHeight="1">
      <c r="A8" s="119" t="s">
        <v>418</v>
      </c>
      <c r="B8" s="132" t="s">
        <v>419</v>
      </c>
      <c r="C8" s="123" t="s">
        <v>420</v>
      </c>
      <c r="D8" s="124">
        <v>0</v>
      </c>
      <c r="E8" s="124">
        <v>0</v>
      </c>
      <c r="F8" s="123" t="s">
        <v>421</v>
      </c>
      <c r="G8" s="123">
        <v>5.7999999999999996E-3</v>
      </c>
      <c r="H8" s="125">
        <f>B8+C8+D8+E8+F8+G8</f>
        <v>0.26280000000000003</v>
      </c>
      <c r="I8" s="123" t="s">
        <v>422</v>
      </c>
      <c r="J8" s="124" t="s">
        <v>423</v>
      </c>
      <c r="K8" s="124" t="s">
        <v>423</v>
      </c>
      <c r="L8" s="124" t="s">
        <v>423</v>
      </c>
      <c r="M8" s="123" t="s">
        <v>424</v>
      </c>
      <c r="N8" s="123">
        <v>1.1999999999999999E-3</v>
      </c>
      <c r="O8" s="125">
        <f>I8+J8+K8+L8+M8+N8</f>
        <v>4.9200000000000001E-2</v>
      </c>
    </row>
    <row r="9" spans="1:16" ht="30" customHeight="1">
      <c r="A9" s="119" t="s">
        <v>425</v>
      </c>
      <c r="B9" s="132" t="s">
        <v>426</v>
      </c>
      <c r="C9" s="123" t="s">
        <v>427</v>
      </c>
      <c r="D9" s="124">
        <v>0</v>
      </c>
      <c r="E9" s="124">
        <v>0</v>
      </c>
      <c r="F9" s="124">
        <v>0</v>
      </c>
      <c r="G9" s="123">
        <v>5.7999999999999996E-3</v>
      </c>
      <c r="H9" s="125">
        <f t="shared" ref="H9:H12" si="0">B9+C9+D9+E9+F9+G9</f>
        <v>0.24879999999999999</v>
      </c>
      <c r="I9" s="123" t="s">
        <v>422</v>
      </c>
      <c r="J9" s="124" t="s">
        <v>423</v>
      </c>
      <c r="K9" s="124" t="s">
        <v>423</v>
      </c>
      <c r="L9" s="124" t="s">
        <v>423</v>
      </c>
      <c r="M9" s="124" t="s">
        <v>423</v>
      </c>
      <c r="N9" s="123">
        <v>1.1999999999999999E-3</v>
      </c>
      <c r="O9" s="125">
        <f t="shared" ref="O9:O13" si="1">I9+J9+K9+L9+M9+N9</f>
        <v>4.82E-2</v>
      </c>
      <c r="P9" s="130"/>
    </row>
    <row r="10" spans="1:16" ht="30" customHeight="1">
      <c r="A10" s="119" t="s">
        <v>428</v>
      </c>
      <c r="B10" s="132" t="s">
        <v>426</v>
      </c>
      <c r="C10" s="123" t="s">
        <v>420</v>
      </c>
      <c r="D10" s="123" t="s">
        <v>429</v>
      </c>
      <c r="E10" s="124">
        <v>0</v>
      </c>
      <c r="F10" s="123" t="s">
        <v>421</v>
      </c>
      <c r="G10" s="123">
        <v>5.7999999999999996E-3</v>
      </c>
      <c r="H10" s="125">
        <f t="shared" si="0"/>
        <v>0.31779999999999997</v>
      </c>
      <c r="I10" s="123" t="s">
        <v>422</v>
      </c>
      <c r="J10" s="124" t="s">
        <v>423</v>
      </c>
      <c r="K10" s="123" t="s">
        <v>430</v>
      </c>
      <c r="L10" s="124" t="s">
        <v>423</v>
      </c>
      <c r="M10" s="123" t="s">
        <v>424</v>
      </c>
      <c r="N10" s="123">
        <v>1.1999999999999999E-3</v>
      </c>
      <c r="O10" s="125">
        <f t="shared" si="1"/>
        <v>6.4700000000000008E-2</v>
      </c>
      <c r="P10" s="130"/>
    </row>
    <row r="11" spans="1:16" ht="30.75" customHeight="1">
      <c r="A11" s="119" t="s">
        <v>431</v>
      </c>
      <c r="B11" s="132" t="s">
        <v>426</v>
      </c>
      <c r="C11" s="123" t="s">
        <v>420</v>
      </c>
      <c r="D11" s="123" t="s">
        <v>429</v>
      </c>
      <c r="E11" s="123" t="s">
        <v>432</v>
      </c>
      <c r="F11" s="123" t="s">
        <v>421</v>
      </c>
      <c r="G11" s="123">
        <v>5.7999999999999996E-3</v>
      </c>
      <c r="H11" s="125">
        <f t="shared" si="0"/>
        <v>0.31979999999999997</v>
      </c>
      <c r="I11" s="123" t="s">
        <v>422</v>
      </c>
      <c r="J11" s="124" t="s">
        <v>423</v>
      </c>
      <c r="K11" s="123" t="s">
        <v>430</v>
      </c>
      <c r="L11" s="124" t="s">
        <v>423</v>
      </c>
      <c r="M11" s="123" t="s">
        <v>424</v>
      </c>
      <c r="N11" s="123">
        <v>1.1999999999999999E-3</v>
      </c>
      <c r="O11" s="125">
        <f t="shared" si="1"/>
        <v>6.4700000000000008E-2</v>
      </c>
    </row>
    <row r="12" spans="1:16" ht="29.25" customHeight="1">
      <c r="A12" s="120" t="s">
        <v>433</v>
      </c>
      <c r="B12" s="132" t="s">
        <v>426</v>
      </c>
      <c r="C12" s="123" t="s">
        <v>420</v>
      </c>
      <c r="D12" s="123" t="s">
        <v>434</v>
      </c>
      <c r="E12" s="123" t="s">
        <v>432</v>
      </c>
      <c r="F12" s="123" t="s">
        <v>421</v>
      </c>
      <c r="G12" s="123">
        <v>5.7999999999999996E-3</v>
      </c>
      <c r="H12" s="125">
        <f t="shared" si="0"/>
        <v>0.33179999999999998</v>
      </c>
      <c r="I12" s="123" t="s">
        <v>422</v>
      </c>
      <c r="J12" s="124" t="s">
        <v>423</v>
      </c>
      <c r="K12" s="123" t="s">
        <v>435</v>
      </c>
      <c r="L12" s="124" t="s">
        <v>423</v>
      </c>
      <c r="M12" s="123" t="s">
        <v>424</v>
      </c>
      <c r="N12" s="123">
        <v>1.1999999999999999E-3</v>
      </c>
      <c r="O12" s="125">
        <f t="shared" si="1"/>
        <v>6.5200000000000008E-2</v>
      </c>
      <c r="P12" s="130"/>
    </row>
    <row r="13" spans="1:16" ht="60">
      <c r="A13" s="131" t="s">
        <v>436</v>
      </c>
      <c r="B13" s="132">
        <v>0.23599999999999999</v>
      </c>
      <c r="C13" s="123" t="s">
        <v>420</v>
      </c>
      <c r="D13" s="123" t="s">
        <v>434</v>
      </c>
      <c r="E13" s="123" t="s">
        <v>432</v>
      </c>
      <c r="F13" s="123" t="s">
        <v>421</v>
      </c>
      <c r="G13" s="123">
        <v>5.7999999999999996E-3</v>
      </c>
      <c r="H13" s="285" t="s">
        <v>437</v>
      </c>
      <c r="I13" s="123" t="s">
        <v>422</v>
      </c>
      <c r="J13" s="124" t="s">
        <v>423</v>
      </c>
      <c r="K13" s="123" t="s">
        <v>435</v>
      </c>
      <c r="L13" s="124" t="s">
        <v>423</v>
      </c>
      <c r="M13" s="123" t="s">
        <v>424</v>
      </c>
      <c r="N13" s="123">
        <v>1.1999999999999999E-3</v>
      </c>
      <c r="O13" s="125">
        <f t="shared" si="1"/>
        <v>6.5200000000000008E-2</v>
      </c>
      <c r="P13" s="130"/>
    </row>
    <row r="14" spans="1:16" ht="30">
      <c r="A14" s="120" t="s">
        <v>438</v>
      </c>
      <c r="B14" s="133" t="s">
        <v>439</v>
      </c>
      <c r="C14" s="126" t="s">
        <v>440</v>
      </c>
      <c r="D14" s="127" t="s">
        <v>423</v>
      </c>
      <c r="E14" s="127" t="s">
        <v>423</v>
      </c>
      <c r="F14" s="127" t="s">
        <v>423</v>
      </c>
      <c r="G14" s="127">
        <v>0</v>
      </c>
      <c r="H14" s="135">
        <f>B14+C14</f>
        <v>60.99</v>
      </c>
      <c r="I14" s="128">
        <v>10.69</v>
      </c>
      <c r="J14" s="129" t="s">
        <v>423</v>
      </c>
      <c r="K14" s="129" t="s">
        <v>423</v>
      </c>
      <c r="L14" s="129" t="s">
        <v>423</v>
      </c>
      <c r="M14" s="129" t="s">
        <v>423</v>
      </c>
      <c r="N14" s="127">
        <v>0</v>
      </c>
      <c r="O14" s="136">
        <f>I14</f>
        <v>10.69</v>
      </c>
      <c r="P14" s="130"/>
    </row>
    <row r="15" spans="1:16">
      <c r="A15" t="s">
        <v>235</v>
      </c>
      <c r="B15" t="s">
        <v>235</v>
      </c>
      <c r="C15" t="s">
        <v>235</v>
      </c>
      <c r="D15" t="s">
        <v>235</v>
      </c>
      <c r="E15" t="s">
        <v>235</v>
      </c>
      <c r="F15" t="s">
        <v>235</v>
      </c>
      <c r="H15" t="s">
        <v>235</v>
      </c>
      <c r="I15" t="s">
        <v>235</v>
      </c>
      <c r="J15" t="s">
        <v>235</v>
      </c>
      <c r="K15" t="s">
        <v>235</v>
      </c>
      <c r="L15" t="s">
        <v>235</v>
      </c>
    </row>
    <row r="16" spans="1:16">
      <c r="B16" t="s">
        <v>235</v>
      </c>
      <c r="C16" t="s">
        <v>235</v>
      </c>
      <c r="D16" t="s">
        <v>235</v>
      </c>
      <c r="E16" t="s">
        <v>235</v>
      </c>
      <c r="F16" t="s">
        <v>235</v>
      </c>
      <c r="K16" t="s">
        <v>235</v>
      </c>
      <c r="L16" t="s">
        <v>235</v>
      </c>
      <c r="M16" t="s">
        <v>235</v>
      </c>
      <c r="O16" t="s">
        <v>235</v>
      </c>
    </row>
    <row r="17" spans="1:17">
      <c r="H17" s="351" t="s">
        <v>235</v>
      </c>
      <c r="I17" s="351"/>
      <c r="J17" s="351"/>
      <c r="M17" t="s">
        <v>235</v>
      </c>
      <c r="O17" t="s">
        <v>235</v>
      </c>
      <c r="Q17" t="s">
        <v>235</v>
      </c>
    </row>
    <row r="18" spans="1:17">
      <c r="A18" s="134" t="s">
        <v>441</v>
      </c>
      <c r="B18" s="129">
        <v>4720.5</v>
      </c>
      <c r="F18" t="s">
        <v>235</v>
      </c>
      <c r="I18" t="s">
        <v>235</v>
      </c>
      <c r="L18" t="s">
        <v>235</v>
      </c>
      <c r="M18" t="s">
        <v>235</v>
      </c>
      <c r="O18" t="s">
        <v>235</v>
      </c>
    </row>
    <row r="19" spans="1:17">
      <c r="M19" t="s">
        <v>235</v>
      </c>
    </row>
    <row r="20" spans="1:17" ht="15" customHeight="1">
      <c r="B20" s="578" t="s">
        <v>442</v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</row>
    <row r="21" spans="1:17" ht="18.75" customHeight="1">
      <c r="B21" s="578"/>
      <c r="C21" s="578"/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</row>
    <row r="24" spans="1:17">
      <c r="B24" s="577" t="s">
        <v>443</v>
      </c>
      <c r="C24" s="577"/>
      <c r="D24" s="577"/>
      <c r="E24" s="129">
        <v>51.68</v>
      </c>
    </row>
    <row r="25" spans="1:17">
      <c r="B25" s="572" t="s">
        <v>444</v>
      </c>
      <c r="C25" s="572"/>
      <c r="D25" s="572"/>
      <c r="E25" s="129">
        <v>118.04</v>
      </c>
    </row>
  </sheetData>
  <mergeCells count="8">
    <mergeCell ref="B25:D25"/>
    <mergeCell ref="B2:O3"/>
    <mergeCell ref="A4:A6"/>
    <mergeCell ref="B4:H6"/>
    <mergeCell ref="I4:O6"/>
    <mergeCell ref="B24:D24"/>
    <mergeCell ref="B20:O21"/>
    <mergeCell ref="H17:J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E1612AF98EE43B8341E165B87FCA5" ma:contentTypeVersion="18" ma:contentTypeDescription="Crea un document nou" ma:contentTypeScope="" ma:versionID="3f81d973d3a8742ba8466f553b973fe1">
  <xsd:schema xmlns:xsd="http://www.w3.org/2001/XMLSchema" xmlns:xs="http://www.w3.org/2001/XMLSchema" xmlns:p="http://schemas.microsoft.com/office/2006/metadata/properties" xmlns:ns2="2bbad6be-e6d7-47b4-b53d-d9e51b298f16" xmlns:ns3="ff2f7a8f-1b6e-4791-a5cf-5fdd23963ebc" targetNamespace="http://schemas.microsoft.com/office/2006/metadata/properties" ma:root="true" ma:fieldsID="e419ab7204fa89b8dc78dc5e1a97c975" ns2:_="" ns3:_="">
    <xsd:import namespace="2bbad6be-e6d7-47b4-b53d-d9e51b298f16"/>
    <xsd:import namespace="ff2f7a8f-1b6e-4791-a5cf-5fdd23963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d6be-e6d7-47b4-b53d-d9e51b298f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f7a8f-1b6e-4791-a5cf-5fdd23963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7a9c025-2d1b-498f-b0f4-1ae979a33117}" ma:internalName="TaxCatchAll" ma:showField="CatchAllData" ma:web="ff2f7a8f-1b6e-4791-a5cf-5fdd23963e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f2f7a8f-1b6e-4791-a5cf-5fdd23963ebc">
      <UserInfo>
        <DisplayName>Pilar Pacios Pujadó Pacios Pujado</DisplayName>
        <AccountId>16</AccountId>
        <AccountType/>
      </UserInfo>
      <UserInfo>
        <DisplayName>Ernesto Castaños Moreno</DisplayName>
        <AccountId>93</AccountId>
        <AccountType/>
      </UserInfo>
      <UserInfo>
        <DisplayName>Departament d'Economia i d'Història Econòmica -</DisplayName>
        <AccountId>95</AccountId>
        <AccountType/>
      </UserInfo>
      <UserInfo>
        <DisplayName>Unitat d'Anàlisi d'Estructures -</DisplayName>
        <AccountId>96</AccountId>
        <AccountType/>
      </UserInfo>
    </SharedWithUsers>
    <lcf76f155ced4ddcb4097134ff3c332f xmlns="2bbad6be-e6d7-47b4-b53d-d9e51b298f16">
      <Terms xmlns="http://schemas.microsoft.com/office/infopath/2007/PartnerControls"/>
    </lcf76f155ced4ddcb4097134ff3c332f>
    <TaxCatchAll xmlns="ff2f7a8f-1b6e-4791-a5cf-5fdd23963ebc" xsi:nil="true"/>
  </documentManagement>
</p:properties>
</file>

<file path=customXml/itemProps1.xml><?xml version="1.0" encoding="utf-8"?>
<ds:datastoreItem xmlns:ds="http://schemas.openxmlformats.org/officeDocument/2006/customXml" ds:itemID="{26237A76-D387-4155-AD92-CEA2CFBD25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bad6be-e6d7-47b4-b53d-d9e51b298f16"/>
    <ds:schemaRef ds:uri="ff2f7a8f-1b6e-4791-a5cf-5fdd23963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F99BEC-885E-45F8-880C-82BBDB18E7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FD9443-D426-49DA-9E2C-B7AF2B010C36}">
  <ds:schemaRefs>
    <ds:schemaRef ds:uri="http://schemas.microsoft.com/office/2006/metadata/properties"/>
    <ds:schemaRef ds:uri="http://schemas.microsoft.com/office/infopath/2007/PartnerControls"/>
    <ds:schemaRef ds:uri="ff2f7a8f-1b6e-4791-a5cf-5fdd23963ebc"/>
    <ds:schemaRef ds:uri="2bbad6be-e6d7-47b4-b53d-d9e51b298f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6</vt:i4>
      </vt:variant>
    </vt:vector>
  </HeadingPairs>
  <TitlesOfParts>
    <vt:vector size="12" baseType="lpstr">
      <vt:lpstr>PDI</vt:lpstr>
      <vt:lpstr>CÀRRECS ACADÈMICS</vt:lpstr>
      <vt:lpstr>MÈRITS I TRAMS</vt:lpstr>
      <vt:lpstr>INVESTIGADORS</vt:lpstr>
      <vt:lpstr>PTGAS</vt:lpstr>
      <vt:lpstr>COTITZACIÓ SS PAS I PDI</vt:lpstr>
      <vt:lpstr>'CÀRRECS ACADÈMICS'!Àrea_d'impressió</vt:lpstr>
      <vt:lpstr>'COTITZACIÓ SS PAS I PDI'!Àrea_d'impressió</vt:lpstr>
      <vt:lpstr>INVESTIGADORS!Àrea_d'impressió</vt:lpstr>
      <vt:lpstr>'MÈRITS I TRAMS'!Àrea_d'impressió</vt:lpstr>
      <vt:lpstr>PDI!Àrea_d'impressió</vt:lpstr>
      <vt:lpstr>PTGAS!Àrea_d'impressió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Renovi</dc:creator>
  <cp:keywords/>
  <dc:description/>
  <cp:lastModifiedBy>Albert Solas Molina</cp:lastModifiedBy>
  <cp:revision/>
  <dcterms:created xsi:type="dcterms:W3CDTF">2017-09-04T06:43:15Z</dcterms:created>
  <dcterms:modified xsi:type="dcterms:W3CDTF">2024-12-10T12:52:13Z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0x010100C91E1612AF98EE43B8341E165B87FCA5</vt:lpwstr>
  </property>
  <property fmtid="{D5CDD505-2E9C-101B-9397-08002B2CF9AE}" pid="3" name="MediaServiceImageTags">
    <vt:lpwstr/>
  </property>
</Properties>
</file>