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2068488\Dropbox\Coordinador de Màster\Curs 25_26\"/>
    </mc:Choice>
  </mc:AlternateContent>
  <xr:revisionPtr revIDLastSave="0" documentId="8_{49B28829-927F-40C1-8613-0A390A3F84A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ull1" sheetId="1" r:id="rId1"/>
    <sheet name="Ful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1" l="1"/>
  <c r="F52" i="1"/>
  <c r="F53" i="1" s="1"/>
  <c r="F71" i="1"/>
  <c r="G71" i="1" s="1"/>
  <c r="F62" i="1"/>
  <c r="F63" i="1" s="1"/>
  <c r="G63" i="1" s="1"/>
  <c r="L80" i="1"/>
  <c r="L79" i="1"/>
  <c r="M74" i="1"/>
  <c r="M78" i="1" s="1"/>
  <c r="L72" i="1"/>
  <c r="M72" i="1" s="1"/>
  <c r="F73" i="1"/>
  <c r="F74" i="1" s="1"/>
  <c r="F75" i="1" s="1"/>
  <c r="L71" i="1"/>
  <c r="G72" i="1"/>
  <c r="G70" i="1"/>
  <c r="L11" i="2"/>
  <c r="L10" i="2"/>
  <c r="M6" i="2"/>
  <c r="M7" i="2" s="1"/>
  <c r="L4" i="2"/>
  <c r="M4" i="2" s="1"/>
  <c r="F4" i="2"/>
  <c r="F5" i="2" s="1"/>
  <c r="L3" i="2"/>
  <c r="G3" i="2"/>
  <c r="F1" i="2"/>
  <c r="G1" i="2" s="1"/>
  <c r="M10" i="2" l="1"/>
  <c r="G75" i="1"/>
  <c r="F76" i="1"/>
  <c r="F64" i="1"/>
  <c r="M79" i="1"/>
  <c r="M80" i="1" s="1"/>
  <c r="G62" i="1"/>
  <c r="G74" i="1"/>
  <c r="G73" i="1"/>
  <c r="F2" i="2"/>
  <c r="G2" i="2" s="1"/>
  <c r="M11" i="2"/>
  <c r="F6" i="2"/>
  <c r="G5" i="2"/>
  <c r="G4" i="2"/>
  <c r="L167" i="1"/>
  <c r="L159" i="1"/>
  <c r="L152" i="1"/>
  <c r="L166" i="1"/>
  <c r="M166" i="1" s="1"/>
  <c r="L162" i="1"/>
  <c r="L161" i="1"/>
  <c r="L160" i="1"/>
  <c r="L156" i="1"/>
  <c r="L155" i="1"/>
  <c r="M155" i="1" s="1"/>
  <c r="L154" i="1"/>
  <c r="L153" i="1"/>
  <c r="L149" i="1"/>
  <c r="L148" i="1"/>
  <c r="L147" i="1"/>
  <c r="M147" i="1" s="1"/>
  <c r="L146" i="1"/>
  <c r="L141" i="1"/>
  <c r="L140" i="1"/>
  <c r="F140" i="1"/>
  <c r="F141" i="1" s="1"/>
  <c r="L139" i="1"/>
  <c r="M139" i="1" s="1"/>
  <c r="G139" i="1"/>
  <c r="F77" i="1" l="1"/>
  <c r="G77" i="1" s="1"/>
  <c r="G76" i="1"/>
  <c r="F65" i="1"/>
  <c r="G64" i="1"/>
  <c r="G6" i="2"/>
  <c r="F7" i="2"/>
  <c r="G141" i="1"/>
  <c r="F142" i="1"/>
  <c r="G140" i="1"/>
  <c r="G65" i="1" l="1"/>
  <c r="F66" i="1"/>
  <c r="F8" i="2"/>
  <c r="G7" i="2"/>
  <c r="G142" i="1"/>
  <c r="G66" i="1" l="1"/>
  <c r="F67" i="1"/>
  <c r="F78" i="1"/>
  <c r="F9" i="2"/>
  <c r="G8" i="2"/>
  <c r="G145" i="1"/>
  <c r="F68" i="1" l="1"/>
  <c r="G68" i="1" s="1"/>
  <c r="G67" i="1"/>
  <c r="F79" i="1"/>
  <c r="G78" i="1"/>
  <c r="F10" i="2"/>
  <c r="G9" i="2"/>
  <c r="F144" i="1"/>
  <c r="G143" i="1"/>
  <c r="F80" i="1" l="1"/>
  <c r="G80" i="1" s="1"/>
  <c r="G79" i="1"/>
  <c r="G10" i="2"/>
  <c r="F11" i="2"/>
  <c r="G11" i="2" s="1"/>
  <c r="G144" i="1"/>
  <c r="G146" i="1" l="1"/>
  <c r="F147" i="1"/>
  <c r="F148" i="1" l="1"/>
  <c r="G147" i="1"/>
  <c r="F149" i="1" l="1"/>
  <c r="F150" i="1" s="1"/>
  <c r="G148" i="1"/>
  <c r="G149" i="1" l="1"/>
  <c r="F151" i="1" l="1"/>
  <c r="G150" i="1"/>
  <c r="G151" i="1" l="1"/>
  <c r="F154" i="1" l="1"/>
  <c r="G153" i="1"/>
  <c r="F155" i="1" l="1"/>
  <c r="G154" i="1"/>
  <c r="G155" i="1" l="1"/>
  <c r="F156" i="1"/>
  <c r="F157" i="1" l="1"/>
  <c r="G156" i="1"/>
  <c r="F158" i="1" l="1"/>
  <c r="G157" i="1"/>
  <c r="G158" i="1" l="1"/>
  <c r="F159" i="1"/>
  <c r="G159" i="1" l="1"/>
  <c r="F160" i="1"/>
  <c r="F161" i="1" l="1"/>
  <c r="G160" i="1"/>
  <c r="F162" i="1" l="1"/>
  <c r="G161" i="1"/>
  <c r="G162" i="1" l="1"/>
  <c r="F163" i="1"/>
  <c r="F164" i="1" l="1"/>
  <c r="G163" i="1"/>
  <c r="F165" i="1" l="1"/>
  <c r="G164" i="1"/>
  <c r="F166" i="1" l="1"/>
  <c r="G165" i="1"/>
  <c r="G166" i="1" l="1"/>
  <c r="L134" i="1" l="1"/>
  <c r="M134" i="1" s="1"/>
  <c r="M135" i="1" s="1"/>
  <c r="L130" i="1"/>
  <c r="L129" i="1"/>
  <c r="M129" i="1" s="1"/>
  <c r="L128" i="1"/>
  <c r="M127" i="1"/>
  <c r="L124" i="1"/>
  <c r="L123" i="1"/>
  <c r="M123" i="1" s="1"/>
  <c r="L122" i="1"/>
  <c r="M122" i="1" s="1"/>
  <c r="L121" i="1"/>
  <c r="L117" i="1"/>
  <c r="L116" i="1"/>
  <c r="L115" i="1"/>
  <c r="M115" i="1" s="1"/>
  <c r="L114" i="1"/>
  <c r="L110" i="1"/>
  <c r="L109" i="1"/>
  <c r="L108" i="1"/>
  <c r="F108" i="1"/>
  <c r="F109" i="1" s="1"/>
  <c r="L107" i="1"/>
  <c r="M107" i="1" s="1"/>
  <c r="G107" i="1"/>
  <c r="F91" i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L88" i="1"/>
  <c r="L87" i="1"/>
  <c r="F86" i="1"/>
  <c r="F87" i="1" s="1"/>
  <c r="F88" i="1" s="1"/>
  <c r="F89" i="1" s="1"/>
  <c r="L86" i="1"/>
  <c r="G85" i="1"/>
  <c r="F84" i="1"/>
  <c r="L85" i="1"/>
  <c r="L81" i="1"/>
  <c r="M81" i="1" s="1"/>
  <c r="F82" i="1"/>
  <c r="L68" i="1"/>
  <c r="L67" i="1"/>
  <c r="M67" i="1" s="1"/>
  <c r="M64" i="1"/>
  <c r="L61" i="1"/>
  <c r="G61" i="1"/>
  <c r="L60" i="1"/>
  <c r="L59" i="1"/>
  <c r="L58" i="1"/>
  <c r="M58" i="1" s="1"/>
  <c r="F58" i="1"/>
  <c r="G58" i="1" s="1"/>
  <c r="L57" i="1"/>
  <c r="G57" i="1"/>
  <c r="L53" i="1"/>
  <c r="L52" i="1"/>
  <c r="L51" i="1"/>
  <c r="L50" i="1"/>
  <c r="L47" i="1"/>
  <c r="G47" i="1"/>
  <c r="L46" i="1"/>
  <c r="L45" i="1"/>
  <c r="L44" i="1"/>
  <c r="M44" i="1" s="1"/>
  <c r="F44" i="1"/>
  <c r="G44" i="1" s="1"/>
  <c r="L43" i="1"/>
  <c r="G43" i="1"/>
  <c r="F42" i="1"/>
  <c r="G40" i="1"/>
  <c r="L39" i="1"/>
  <c r="M39" i="1" s="1"/>
  <c r="G39" i="1"/>
  <c r="L38" i="1"/>
  <c r="L37" i="1"/>
  <c r="L36" i="1"/>
  <c r="L33" i="1"/>
  <c r="L32" i="1"/>
  <c r="L31" i="1"/>
  <c r="L30" i="1"/>
  <c r="M30" i="1" s="1"/>
  <c r="F27" i="1"/>
  <c r="G27" i="1" s="1"/>
  <c r="F23" i="1"/>
  <c r="F24" i="1" s="1"/>
  <c r="F25" i="1" s="1"/>
  <c r="L22" i="1"/>
  <c r="L19" i="1"/>
  <c r="G19" i="1"/>
  <c r="L18" i="1"/>
  <c r="G18" i="1"/>
  <c r="L17" i="1"/>
  <c r="L16" i="1"/>
  <c r="L15" i="1"/>
  <c r="F15" i="1"/>
  <c r="F16" i="1" s="1"/>
  <c r="G14" i="1"/>
  <c r="G13" i="1"/>
  <c r="L12" i="1"/>
  <c r="M12" i="1" s="1"/>
  <c r="L11" i="1"/>
  <c r="L10" i="1"/>
  <c r="L9" i="1"/>
  <c r="F9" i="1"/>
  <c r="F10" i="1" s="1"/>
  <c r="F11" i="1" s="1"/>
  <c r="L8" i="1"/>
  <c r="M8" i="1" s="1"/>
  <c r="G8" i="1"/>
  <c r="L5" i="1"/>
  <c r="L4" i="1"/>
  <c r="F4" i="1"/>
  <c r="F5" i="1" s="1"/>
  <c r="L3" i="1"/>
  <c r="M3" i="1" s="1"/>
  <c r="G3" i="1"/>
  <c r="L2" i="1"/>
  <c r="M2" i="1" s="1"/>
  <c r="G2" i="1"/>
  <c r="M4" i="1" l="1"/>
  <c r="M45" i="1"/>
  <c r="M46" i="1" s="1"/>
  <c r="M50" i="1"/>
  <c r="M51" i="1" s="1"/>
  <c r="M52" i="1" s="1"/>
  <c r="M53" i="1" s="1"/>
  <c r="M15" i="1"/>
  <c r="M16" i="1" s="1"/>
  <c r="M17" i="1" s="1"/>
  <c r="M18" i="1" s="1"/>
  <c r="M19" i="1" s="1"/>
  <c r="M36" i="1"/>
  <c r="M37" i="1" s="1"/>
  <c r="G9" i="1"/>
  <c r="G5" i="1"/>
  <c r="F6" i="1"/>
  <c r="G6" i="1" s="1"/>
  <c r="M68" i="1"/>
  <c r="G4" i="1"/>
  <c r="M85" i="1"/>
  <c r="M86" i="1" s="1"/>
  <c r="M87" i="1" s="1"/>
  <c r="M88" i="1" s="1"/>
  <c r="M9" i="1"/>
  <c r="M10" i="1" s="1"/>
  <c r="M11" i="1" s="1"/>
  <c r="M31" i="1"/>
  <c r="M32" i="1" s="1"/>
  <c r="M116" i="1"/>
  <c r="M117" i="1" s="1"/>
  <c r="M120" i="1" s="1"/>
  <c r="G86" i="1"/>
  <c r="F28" i="1"/>
  <c r="M43" i="1"/>
  <c r="G16" i="1"/>
  <c r="F17" i="1"/>
  <c r="G17" i="1" s="1"/>
  <c r="M124" i="1"/>
  <c r="G109" i="1"/>
  <c r="F110" i="1"/>
  <c r="M108" i="1"/>
  <c r="M109" i="1" s="1"/>
  <c r="M110" i="1" s="1"/>
  <c r="M113" i="1" s="1"/>
  <c r="G11" i="1"/>
  <c r="F12" i="1"/>
  <c r="G12" i="1" s="1"/>
  <c r="M59" i="1"/>
  <c r="M60" i="1" s="1"/>
  <c r="M130" i="1"/>
  <c r="F59" i="1"/>
  <c r="G10" i="1"/>
  <c r="G108" i="1"/>
  <c r="G15" i="1"/>
  <c r="G87" i="1"/>
  <c r="F45" i="1"/>
  <c r="F7" i="1" l="1"/>
  <c r="G7" i="1" s="1"/>
  <c r="F29" i="1"/>
  <c r="G28" i="1"/>
  <c r="M114" i="1"/>
  <c r="M22" i="1"/>
  <c r="M23" i="1" s="1"/>
  <c r="G45" i="1"/>
  <c r="F46" i="1"/>
  <c r="G46" i="1" s="1"/>
  <c r="F60" i="1"/>
  <c r="G60" i="1" s="1"/>
  <c r="G59" i="1"/>
  <c r="G110" i="1"/>
  <c r="F111" i="1"/>
  <c r="G29" i="1" l="1"/>
  <c r="F30" i="1"/>
  <c r="F112" i="1"/>
  <c r="G111" i="1"/>
  <c r="F31" i="1" l="1"/>
  <c r="G30" i="1"/>
  <c r="G112" i="1"/>
  <c r="F113" i="1"/>
  <c r="F32" i="1" l="1"/>
  <c r="G31" i="1"/>
  <c r="F114" i="1"/>
  <c r="G113" i="1"/>
  <c r="F33" i="1" l="1"/>
  <c r="G32" i="1"/>
  <c r="F115" i="1"/>
  <c r="G114" i="1"/>
  <c r="F34" i="1" l="1"/>
  <c r="G33" i="1"/>
  <c r="G115" i="1"/>
  <c r="F116" i="1"/>
  <c r="G34" i="1" l="1"/>
  <c r="F35" i="1"/>
  <c r="F117" i="1"/>
  <c r="G116" i="1"/>
  <c r="G35" i="1" l="1"/>
  <c r="F36" i="1"/>
  <c r="G117" i="1"/>
  <c r="F118" i="1"/>
  <c r="F37" i="1" l="1"/>
  <c r="G36" i="1"/>
  <c r="F119" i="1"/>
  <c r="G118" i="1"/>
  <c r="F38" i="1" l="1"/>
  <c r="G38" i="1" s="1"/>
  <c r="G37" i="1"/>
  <c r="G119" i="1"/>
  <c r="F120" i="1"/>
  <c r="F121" i="1" l="1"/>
  <c r="G120" i="1"/>
  <c r="G121" i="1" l="1"/>
  <c r="F122" i="1"/>
  <c r="F123" i="1" l="1"/>
  <c r="G122" i="1"/>
  <c r="F124" i="1" l="1"/>
  <c r="G123" i="1"/>
  <c r="F125" i="1" l="1"/>
  <c r="G124" i="1"/>
  <c r="F126" i="1" l="1"/>
  <c r="G125" i="1"/>
  <c r="F127" i="1" l="1"/>
  <c r="G126" i="1"/>
  <c r="F128" i="1" l="1"/>
  <c r="G127" i="1"/>
  <c r="G128" i="1" l="1"/>
  <c r="F129" i="1"/>
  <c r="F130" i="1" l="1"/>
  <c r="G129" i="1"/>
  <c r="G130" i="1" l="1"/>
  <c r="F131" i="1"/>
  <c r="F132" i="1" l="1"/>
  <c r="G131" i="1"/>
  <c r="F133" i="1" l="1"/>
  <c r="G132" i="1"/>
  <c r="F134" i="1" l="1"/>
  <c r="F135" i="1" s="1"/>
  <c r="G133" i="1"/>
</calcChain>
</file>

<file path=xl/sharedStrings.xml><?xml version="1.0" encoding="utf-8"?>
<sst xmlns="http://schemas.openxmlformats.org/spreadsheetml/2006/main" count="691" uniqueCount="270">
  <si>
    <t>Módulo</t>
  </si>
  <si>
    <t>Coord.</t>
  </si>
  <si>
    <t>N semana</t>
  </si>
  <si>
    <t>Asignatura</t>
  </si>
  <si>
    <t>Profesor Responsable</t>
  </si>
  <si>
    <t>Fecha</t>
  </si>
  <si>
    <t xml:space="preserve"> d Semana</t>
  </si>
  <si>
    <t>H INI</t>
  </si>
  <si>
    <t>H FIN</t>
  </si>
  <si>
    <t>Localización</t>
  </si>
  <si>
    <t>Profesores (Centro) [ver acrónimos]</t>
  </si>
  <si>
    <t>h/d</t>
  </si>
  <si>
    <t>Horas ac.</t>
  </si>
  <si>
    <t>Tema</t>
  </si>
  <si>
    <t>OBSERVACIONS</t>
  </si>
  <si>
    <t>PRESENTACIÓN</t>
  </si>
  <si>
    <t xml:space="preserve"> </t>
  </si>
  <si>
    <t>15:00</t>
  </si>
  <si>
    <t>16:00</t>
  </si>
  <si>
    <t>Seminari 2 PB. UD Sant Pau-Barcelona</t>
  </si>
  <si>
    <t>Francesc Jiménez (UAB-DFTT)</t>
  </si>
  <si>
    <t>Presentación del Máster</t>
  </si>
  <si>
    <t>1. FARMACOLOGÍA BÁSICA AVANZADA (Codi assignatura Sigm@ 42359)</t>
  </si>
  <si>
    <t>19:00</t>
  </si>
  <si>
    <t>Ignasi Gich (UAB-DFTT + HUSCSP-CIM + HUSCSP-SECSP)</t>
  </si>
  <si>
    <t>Presentación e Introducción a la Farmacocinética (1 de 2 )</t>
  </si>
  <si>
    <t>Introducción a la Farmacocinética (2 de 2 )</t>
  </si>
  <si>
    <t>Farmacocinética</t>
  </si>
  <si>
    <t>–</t>
  </si>
  <si>
    <t xml:space="preserve"> (3 ECTS = 24 h presenciales)</t>
  </si>
  <si>
    <t>Lectura y comparación de las guías de Bioequivalencia</t>
  </si>
  <si>
    <t>Magí Farré  (UAB-DFTT + FC-HUGTiP )</t>
  </si>
  <si>
    <t xml:space="preserve">Teoría general en ajuste de modelos. Modelos habituales en estudios de Pk (1 de 2). </t>
  </si>
  <si>
    <t>Modelos habituales en estudios de Pk (2 de 2).</t>
  </si>
  <si>
    <t>Prueba de evaluación</t>
  </si>
  <si>
    <t>Aula M3/218. UD Ciències Mèdiques Bàsiques-Bellaterra</t>
  </si>
  <si>
    <t>Francesc Jiménez / Marcel Jiménez (UAB-DBCFI)</t>
  </si>
  <si>
    <t>Introducción a la Farmacodinamia</t>
  </si>
  <si>
    <t>Farmacodinámica</t>
  </si>
  <si>
    <t xml:space="preserve">Aula M0/127.11  Aula docent SID (Aules informàtiques). UD Ciències Mèdiques Bàsiques-Bellaterra </t>
  </si>
  <si>
    <t>Farmacodinamia aplicada I</t>
  </si>
  <si>
    <t xml:space="preserve"> (3 ECTS = 23 h presenciales)</t>
  </si>
  <si>
    <t xml:space="preserve">Aula M0/127.11 Aula docent SID (Aules informàtiques). UD Ciències Mèdiques Bàsiques-Bellaterra </t>
  </si>
  <si>
    <t>Jesús Giraldo (UAB-DPOGMP)</t>
  </si>
  <si>
    <t>Modelización matemática de la unión y actividad de los receptores I</t>
  </si>
  <si>
    <t>Modelización matemática de la unión y actividad de los receptores II</t>
  </si>
  <si>
    <t xml:space="preserve">On line </t>
  </si>
  <si>
    <t xml:space="preserve">Pilar D'Ocon (UV-DF) </t>
  </si>
  <si>
    <t>Receptores acoplados a proteinas G: nuevas perspectivas farmacológicas</t>
  </si>
  <si>
    <t>Farmacodinamia aplicada II</t>
  </si>
  <si>
    <t>S</t>
  </si>
  <si>
    <t>Fiesta Nacional de España</t>
  </si>
  <si>
    <t>D</t>
  </si>
  <si>
    <t>L</t>
  </si>
  <si>
    <t>Montserrat Sole (UAB-DBBM)</t>
  </si>
  <si>
    <t xml:space="preserve">Receptores ionotrópicos  </t>
  </si>
  <si>
    <t>Modificadores patológicos de la respuesta a los fármacos</t>
  </si>
  <si>
    <t>Efectos de los Medicamentos: Respuesta Cínica y Efectos Adversos (0,5 ECTS = 4 h presenciales)</t>
  </si>
  <si>
    <t>X</t>
  </si>
  <si>
    <t>Aula 109. Mòdul SUD. Edifici Pavelló Docent - UD VH</t>
  </si>
  <si>
    <t xml:space="preserve"> Antoni Vallano (UAB-DFTT + CSPT-SF)</t>
  </si>
  <si>
    <t>Respuesta clínica a los fármacos y su medición I Los efectos adversos y su identificación y Los efectos adversos y su identificación</t>
  </si>
  <si>
    <t xml:space="preserve">Factores Modificadores de la Respuesta a los Fármacos </t>
  </si>
  <si>
    <t>J</t>
  </si>
  <si>
    <t>(0,5 ECTS = 4 h presenciales)</t>
  </si>
  <si>
    <t>V</t>
  </si>
  <si>
    <t>No hi ha classe programada</t>
  </si>
  <si>
    <t>No hay clase programada</t>
  </si>
  <si>
    <t xml:space="preserve">Sala de Graus. UD Ciències Mèdiques Bàsiques-Bellaterra </t>
  </si>
  <si>
    <t>Presentación póster científico y evaluación</t>
  </si>
  <si>
    <t xml:space="preserve">Seminari A. Facultat de Veterinària - Bellaterra </t>
  </si>
  <si>
    <t>Alhelí Rodríguez (UAB-DFTT + UAB-SAF-LL) | Armand Sánchez (UAB-DCAA + CRAG)</t>
  </si>
  <si>
    <t>Métodos de la Genómica</t>
  </si>
  <si>
    <t xml:space="preserve"> Joaquim Abian (UAB-DBBM + LP-CSIC/UAB), Montserrat Carrascal (LP-CSIC/UAB)</t>
  </si>
  <si>
    <t>Métodos de la Proteómica</t>
  </si>
  <si>
    <t>18:00</t>
  </si>
  <si>
    <t>Maria Llorian (VHIR DRMU)</t>
  </si>
  <si>
    <t>Inmunómica</t>
  </si>
  <si>
    <t>Farmacolómica</t>
  </si>
  <si>
    <t>(2 ECTS = 16 h presenciales)</t>
  </si>
  <si>
    <t>Antoni Barbadilla (UAB-DGM + IBB-UAB)</t>
  </si>
  <si>
    <t xml:space="preserve"> Bioinformática </t>
  </si>
  <si>
    <t>Nanofarmacología</t>
  </si>
  <si>
    <t>Joan Seoane (UAB-DBBM + VHIO)</t>
  </si>
  <si>
    <t>Investigación Translacional</t>
  </si>
  <si>
    <t>Fiesta del Día de todos Los Santos</t>
  </si>
  <si>
    <t>Medicina personalizada</t>
  </si>
  <si>
    <t xml:space="preserve"> Rosa M. Antonijoan (UAB-DFTT + HUSCSP-CIM) &amp; Rosa Morros (UAB-DFTT + HUSCSP-CIM)</t>
  </si>
  <si>
    <t>2. FARMACOLOGIA APLICADA (Codi assignatura Sigm@ 42358)</t>
  </si>
  <si>
    <t>20:00</t>
  </si>
  <si>
    <t>Fase II</t>
  </si>
  <si>
    <t>Fase III - Preclínica</t>
  </si>
  <si>
    <t>Rosa M. Antonijoan (UAB-DFTT + HUSCSP-CIM)</t>
  </si>
  <si>
    <t>Problemàtica Assaig Clínic</t>
  </si>
  <si>
    <t>Desarrollo de los Fármacos y Regulación del Mercado Farmacéutico</t>
  </si>
  <si>
    <t>(3.5 ECTS = 28 h presenciales)</t>
  </si>
  <si>
    <t>Rosa Morros (UAB-DFTT + HUSCSP-CIM)</t>
  </si>
  <si>
    <t>Fase IV I Efectivitat</t>
  </si>
  <si>
    <t>M</t>
  </si>
  <si>
    <t>Preparación y discusión del trabajo práctico</t>
  </si>
  <si>
    <t xml:space="preserve">Fernando de Mora (UAB-DFTT) </t>
  </si>
  <si>
    <t>Biosimilares</t>
  </si>
  <si>
    <t>Presentació treballs</t>
  </si>
  <si>
    <t>Uso de medicamentos en comunidad. Necesidad evaluación uso. Estrategias para su estudio. Eficacia vs efectividad, de la investigación a la realidad clínica</t>
  </si>
  <si>
    <t>Evaluación Clínica y Epidemiológica de los Medicamentos</t>
  </si>
  <si>
    <t>Tipos de estudios epidemiológicos</t>
  </si>
  <si>
    <t>Eduard Diogene (UAB-DFTT + FICF + ICS-UCEM) &amp; Antònia Agustí (UAB-DFTT + HUVH-SFC + FICF)</t>
  </si>
  <si>
    <t>Estudio de la eficacia de los medicamentos</t>
  </si>
  <si>
    <t>Glòria Cereza (FICF + VHIR) [2 h] &amp; Mònica Sabaté [2h]</t>
  </si>
  <si>
    <t>Estudio seguridad  medicamentos. Impacto de los efectos adversos en la población. Relación beneficio / riesgo. Valoración estudios observacionales que evalúan riesgo  medicamentos</t>
  </si>
  <si>
    <t xml:space="preserve">Antònia Agustí (UAB-DFTT+ HUVH-SFC + FICF) </t>
  </si>
  <si>
    <t>Estudio del uso de los medicamentos en la práctica clínica</t>
  </si>
  <si>
    <t>Seminari C. Facultat de Veterinària-Bellaterra</t>
  </si>
  <si>
    <t>Rubén Foj (Lab. Leti)</t>
  </si>
  <si>
    <t xml:space="preserve"> Experimentación in vivo e in vitro: ¿cómo y para qué?
Modelos de enfermedad, k.o. y transgénicos
Cultivo celular y bioensayos. Modelo de asma en ratón, estudios en persona. Ejercicio</t>
  </si>
  <si>
    <t>M Jiménez (UAB-DBCFI)</t>
  </si>
  <si>
    <t>Electrofisiología.
Fundamentos y metodología.
Ejercicio</t>
  </si>
  <si>
    <t>Técnicas de Laboratorio</t>
  </si>
  <si>
    <t xml:space="preserve">Discusión Ejercicios
Determinación de moléculas I: proteínas </t>
  </si>
  <si>
    <t>(2.5 ECTS = 20 h presenciales)</t>
  </si>
  <si>
    <t>F de Mora</t>
  </si>
  <si>
    <t>Alberto Marco (UAB-DSAA)</t>
  </si>
  <si>
    <t>Técnicas en histopatología</t>
  </si>
  <si>
    <t>Rubén Foj (Lab. Leti)  &amp;  Marcel Jiménez (UAB-DBCFI)</t>
  </si>
  <si>
    <t>Rigor en publicación de resultados
Discusión ejercicio
Determinación de moléculas II: Biología Molecular
Ejercicio</t>
  </si>
  <si>
    <t>Ejercicio</t>
  </si>
  <si>
    <t>Determinación de Moléculas II
Resolución Ejercicio</t>
  </si>
  <si>
    <t>Presentación, definiciones, Estadística Descriptiva</t>
  </si>
  <si>
    <t>Estadística Inferencial</t>
  </si>
  <si>
    <t>Bioestadística y Análisis de Datos</t>
  </si>
  <si>
    <t xml:space="preserve">Fiesta del Día de la Constitución Española  </t>
  </si>
  <si>
    <t>Fiesta de La Inmaculada Concepción</t>
  </si>
  <si>
    <t>Relación Bivariante, Estadística Multivariente</t>
  </si>
  <si>
    <t>Seminario 2 PB. UD Sant Pau-Barcelona</t>
  </si>
  <si>
    <t>El EMA y el AEMPS</t>
  </si>
  <si>
    <t>Margarita Arboix (UAB-DFTT + UAB-SAF-LL) &amp; Rosa Morros (UAB-DFTT + HUSCSP-CIM)</t>
  </si>
  <si>
    <t>El Registro de Medicamentos</t>
  </si>
  <si>
    <t>Contexto regulatorio</t>
  </si>
  <si>
    <t>Peculiaridades del medicamento veterinario</t>
  </si>
  <si>
    <t>Rosa Morros (UAB-DFTT + HUSCSP-CIM )</t>
  </si>
  <si>
    <t>Regulación del desarrollo de medicamentos</t>
  </si>
  <si>
    <t>Exposición de trabajos</t>
  </si>
  <si>
    <t>Inicio Periodo de Navidad</t>
  </si>
  <si>
    <t>Periodo de Navidad</t>
  </si>
  <si>
    <t>Período de Navidad</t>
  </si>
  <si>
    <t>Final Periodo de Navidad</t>
  </si>
  <si>
    <t>3. MÉTODOS DE INVESTIGACIÓN EN FARMACOLOGÍA CLÍNICA  (Codi assignatura Sigm@ 42360)</t>
  </si>
  <si>
    <t>Aula 109. Mòdul SUD. UD VH</t>
  </si>
  <si>
    <t>Eduard Diogene &amp; Judit Riera (UAB-DFTT + HUVH SFC)</t>
  </si>
  <si>
    <t>El Ensayo Clínico</t>
  </si>
  <si>
    <t>Aspectos metodológicos</t>
  </si>
  <si>
    <t>(2,5 ECTS = 20 h presenciales)</t>
  </si>
  <si>
    <t>Caridad Pontes  (UAB-DFTT + CSPT-SF)</t>
  </si>
  <si>
    <t>Glòria Cereza (UAB-DFTT)</t>
  </si>
  <si>
    <t>Farmacovigiláncia y Estudios de Uso de los Medicamentos</t>
  </si>
  <si>
    <t>Mònica Sabaté (UAB-DFTT+ HUVH-SFC)</t>
  </si>
  <si>
    <t>Antònia Agustí (UAB-DFTT + HUVH-SFC)</t>
  </si>
  <si>
    <t>Farmacología Social y Farmacoeconomía</t>
  </si>
  <si>
    <t>Seminari 2, de la UD Germans Trias i Pujol</t>
  </si>
  <si>
    <t>(1 ECTS = 8 h presenciales)</t>
  </si>
  <si>
    <t>Impacto de la Investigación en la Práctica Clínica</t>
  </si>
  <si>
    <t xml:space="preserve">Eduard Diogene (UAB-DFTT + HUVH SFC) </t>
  </si>
  <si>
    <t>Prescripción razonada de medicamentos</t>
  </si>
  <si>
    <t>Selección de medicamentos y Guías de Práctica Clínica</t>
  </si>
  <si>
    <t>Regulación y Aspectos Bioéticos de la Investigación Clínica en Medicamentos</t>
  </si>
  <si>
    <t>Caridad Pontes (UAB-DFTT + CSPT-SF)</t>
  </si>
  <si>
    <t>Planificación y  desarrollo de un ensayo clínico</t>
  </si>
  <si>
    <t>Protocolo del ensayo clínico. Manual del investigador. Métodos de recogida de información</t>
  </si>
  <si>
    <t>Significación estadística. Medida del efecto. Pruebas diagnósticas</t>
  </si>
  <si>
    <t>Estadística Avanzada Aplicada a la Investigación Clínica y Epidemiológica</t>
  </si>
  <si>
    <t>4. MÉTODOS DE INVESTIGACIÓN EN FARMACOLOGÍA PRECLÍNICA  (Codi assignatura Sigm@ 42361)</t>
  </si>
  <si>
    <t>Seminari A. Facultat de Veterinària-Bellaterra</t>
  </si>
  <si>
    <t>Introducción. Absorción</t>
  </si>
  <si>
    <t>Práctica de laboratorio</t>
  </si>
  <si>
    <t>Distribución</t>
  </si>
  <si>
    <t>Metabolismo y excreción</t>
  </si>
  <si>
    <t xml:space="preserve">Aula Informàtica 3. Facultat de Veterinaria-Bellaterra </t>
  </si>
  <si>
    <t>Simulación pK por ordenador</t>
  </si>
  <si>
    <t>Estudios de Farmacocinética</t>
  </si>
  <si>
    <t>Toxicocinética</t>
  </si>
  <si>
    <t>Como elaborar protocolos siguiendo las Buenas Prácticas de Laboratorio</t>
  </si>
  <si>
    <t>M0/127.11 - UD Ciències Mèdiques Bàsiques-Bellaterra</t>
  </si>
  <si>
    <t>Aula M4/001. UD Ciències Mèdiques Bàsiques-Bellaterra</t>
  </si>
  <si>
    <t>Estudios de Farmacodinámica</t>
  </si>
  <si>
    <t>Análisis de diferentes tests de comportamiento en ratones I Examen</t>
  </si>
  <si>
    <t>Seminari H. Facultat de Veterinària-Bellaterra</t>
  </si>
  <si>
    <t>Estudios de Toxicidad</t>
  </si>
  <si>
    <t>(3 ECTS = 24 h presenciales)</t>
  </si>
  <si>
    <t>Estudios de genotoxicidad y de carcinogénesis</t>
  </si>
  <si>
    <t>Regulación y Aspectos Bioéticos de la Investigación</t>
  </si>
  <si>
    <t>Requerimientos éticos de la investigacinó en animales. Comités éticos, BPLs y protocolos</t>
  </si>
  <si>
    <t>Ética y experimentación animal en la industria farmacéutica</t>
  </si>
  <si>
    <r>
      <t xml:space="preserve">Biodisponibilidad BD </t>
    </r>
    <r>
      <rPr>
        <b/>
        <sz val="12"/>
        <rFont val="Aptos Narrow"/>
        <family val="2"/>
      </rPr>
      <t>I</t>
    </r>
    <r>
      <rPr>
        <sz val="12"/>
        <rFont val="Aptos Narrow"/>
        <family val="2"/>
      </rPr>
      <t xml:space="preserve"> Bioequivalencia BE. </t>
    </r>
  </si>
  <si>
    <r>
      <t xml:space="preserve">16:00 Presentación. "Omicamania" </t>
    </r>
    <r>
      <rPr>
        <b/>
        <sz val="12"/>
        <color theme="1"/>
        <rFont val="Aptos Narrow"/>
        <family val="2"/>
      </rPr>
      <t>|</t>
    </r>
    <r>
      <rPr>
        <sz val="12"/>
        <color theme="1"/>
        <rFont val="Aptos Narrow"/>
        <family val="2"/>
      </rPr>
      <t xml:space="preserve"> 16:30 Variación Genética</t>
    </r>
  </si>
  <si>
    <r>
      <t xml:space="preserve">Presentación </t>
    </r>
    <r>
      <rPr>
        <b/>
        <sz val="12"/>
        <color theme="1"/>
        <rFont val="Aptos Narrow"/>
        <family val="2"/>
      </rPr>
      <t>|</t>
    </r>
    <r>
      <rPr>
        <sz val="12"/>
        <color theme="1"/>
        <rFont val="Aptos Narrow"/>
        <family val="2"/>
      </rPr>
      <t xml:space="preserve"> Fase I</t>
    </r>
  </si>
  <si>
    <r>
      <rPr>
        <sz val="12"/>
        <rFont val="Aptos Narrow"/>
        <family val="2"/>
      </rPr>
      <t>Relación Cuanti vs Cuanti</t>
    </r>
    <r>
      <rPr>
        <sz val="12"/>
        <color theme="1"/>
        <rFont val="Aptos Narrow"/>
        <family val="2"/>
      </rPr>
      <t xml:space="preserve">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Tamaño de la muestra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IC</t>
    </r>
  </si>
  <si>
    <r>
      <t xml:space="preserve">Repaso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Prueba de evaluación y corrección</t>
    </r>
  </si>
  <si>
    <r>
      <t>Margarita Arboix (UAB-DFTT + UAB-SAF-LL) &amp;</t>
    </r>
    <r>
      <rPr>
        <b/>
        <sz val="12"/>
        <color rgb="FFFF0000"/>
        <rFont val="Aptos Narrow"/>
        <family val="2"/>
      </rPr>
      <t xml:space="preserve"> </t>
    </r>
    <r>
      <rPr>
        <b/>
        <sz val="12"/>
        <rFont val="Aptos Narrow"/>
        <family val="2"/>
      </rPr>
      <t xml:space="preserve"> &amp; David Sabaté (HIP) </t>
    </r>
  </si>
  <si>
    <r>
      <t xml:space="preserve">Introducción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Aspectos metodológicos</t>
    </r>
  </si>
  <si>
    <r>
      <t xml:space="preserve">Limitaciones de los ensayos clínicos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Metanálisis de ensayos clínicos</t>
    </r>
  </si>
  <si>
    <r>
      <t xml:space="preserve">Planificación y preparación de un ensayo clínico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Reclutamiento e inclusión | Protocolo del ensayo clínico</t>
    </r>
  </si>
  <si>
    <r>
      <t xml:space="preserve">Procedimientos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Métodos de recogida de información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Calidad de la medida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(CRD)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(PNT)</t>
    </r>
  </si>
  <si>
    <r>
      <t xml:space="preserve">Seguridad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Monitorización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Documentación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Auditorías e inspecciones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Gestión de datos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</t>
    </r>
    <r>
      <rPr>
        <i/>
        <sz val="12"/>
        <rFont val="Aptos Narrow"/>
        <family val="2"/>
      </rPr>
      <t>Medical writing</t>
    </r>
  </si>
  <si>
    <r>
      <t xml:space="preserve">Necesidad y métodos de la Farmacovigilancia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Sistemas notificación espontánea</t>
    </r>
  </si>
  <si>
    <r>
      <t xml:space="preserve">Estudios de cohortes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Estudios de casos y controles</t>
    </r>
  </si>
  <si>
    <r>
      <t xml:space="preserve">Bases de datos en Farmacovigilancia: ejemplos prácticos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Toma de decisiones en materia de seguridad de medicamentos: el CSMH y el PRAC</t>
    </r>
  </si>
  <si>
    <r>
      <t xml:space="preserve">Antònia Agustí (UAB-DFTT+ HUVH-SFC) </t>
    </r>
    <r>
      <rPr>
        <b/>
        <sz val="12"/>
        <color rgb="FFC00000"/>
        <rFont val="Aptos Narrow"/>
        <family val="2"/>
      </rPr>
      <t>[2h]</t>
    </r>
    <r>
      <rPr>
        <b/>
        <sz val="12"/>
        <color theme="1"/>
        <rFont val="Aptos Narrow"/>
        <family val="2"/>
      </rPr>
      <t xml:space="preserve"> &amp; Immaculada Danés (UAB-DFTT+ HUVH-SFC) </t>
    </r>
    <r>
      <rPr>
        <b/>
        <sz val="12"/>
        <color rgb="FFC00000"/>
        <rFont val="Aptos Narrow"/>
        <family val="2"/>
      </rPr>
      <t>[1h]</t>
    </r>
  </si>
  <si>
    <r>
      <t xml:space="preserve">Introducción estudios utilización medicamentos. Objetivos y tipos de estudios...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Análisis oferta medicamentos. Análisis cuantitativo y cualitativo del consumo de medicamentos</t>
    </r>
  </si>
  <si>
    <r>
      <t xml:space="preserve">Mònica Sabaté (UAB-DFTT + HUVH-SFC) </t>
    </r>
    <r>
      <rPr>
        <b/>
        <sz val="12"/>
        <color rgb="FFC00000"/>
        <rFont val="Aptos Narrow"/>
        <family val="2"/>
      </rPr>
      <t>[2h]</t>
    </r>
    <r>
      <rPr>
        <b/>
        <sz val="12"/>
        <color theme="1"/>
        <rFont val="Aptos Narrow"/>
        <family val="2"/>
      </rPr>
      <t xml:space="preserve"> &amp; Immaculada Danés (UAB-DFTT + HUVH-SFC) </t>
    </r>
    <r>
      <rPr>
        <b/>
        <sz val="12"/>
        <color rgb="FFC00000"/>
        <rFont val="Aptos Narrow"/>
        <family val="2"/>
      </rPr>
      <t>[1h]</t>
    </r>
  </si>
  <si>
    <r>
      <t xml:space="preserve">Actividades evaluación cuantitativa y cualitativa...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Análisis indicación motivada prescripción...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Estudios pauta o esquema terapéutico</t>
    </r>
  </si>
  <si>
    <r>
      <t xml:space="preserve">Actividades sobre los estudios de utilización de... </t>
    </r>
    <r>
      <rPr>
        <b/>
        <sz val="12"/>
        <rFont val="Aptos Narrow"/>
        <family val="2"/>
      </rPr>
      <t xml:space="preserve">| </t>
    </r>
    <r>
      <rPr>
        <sz val="12"/>
        <rFont val="Aptos Narrow"/>
        <family val="2"/>
      </rPr>
      <t xml:space="preserve">Análisis de los factores que condicionan  los hábitos de prescripción y análisis...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Política nacional e internacional de medicamentos</t>
    </r>
  </si>
  <si>
    <r>
      <t>Magí Farré (UAB-DFTT +FC- HUGTP)</t>
    </r>
    <r>
      <rPr>
        <b/>
        <sz val="12"/>
        <color rgb="FFC00000"/>
        <rFont val="Aptos Narrow"/>
        <family val="2"/>
      </rPr>
      <t xml:space="preserve"> [2h]</t>
    </r>
    <r>
      <rPr>
        <b/>
        <sz val="12"/>
        <color theme="1"/>
        <rFont val="Aptos Narrow"/>
        <family val="2"/>
      </rPr>
      <t xml:space="preserve"> &amp; Esther Papaseit (UAB-DFTT +  FC-HUGTP) </t>
    </r>
    <r>
      <rPr>
        <b/>
        <sz val="12"/>
        <color rgb="FFC00000"/>
        <rFont val="Aptos Narrow"/>
        <family val="2"/>
      </rPr>
      <t>[2h]</t>
    </r>
  </si>
  <si>
    <r>
      <t xml:space="preserve">Introducción |  Investigación I |  Investigación II |  Farmacología social </t>
    </r>
    <r>
      <rPr>
        <b/>
        <sz val="12"/>
        <color rgb="FF000000"/>
        <rFont val="Aptos Narrow"/>
        <family val="2"/>
      </rPr>
      <t>|</t>
    </r>
    <r>
      <rPr>
        <sz val="12"/>
        <color rgb="FF000000"/>
        <rFont val="Aptos Narrow"/>
        <family val="2"/>
      </rPr>
      <t xml:space="preserve"> Uso no terapéutico I</t>
    </r>
  </si>
  <si>
    <r>
      <t xml:space="preserve">Clara Pérez (UAB-DFTT +  FC-HUGTP) </t>
    </r>
    <r>
      <rPr>
        <b/>
        <sz val="12"/>
        <color rgb="FFC00000"/>
        <rFont val="Aptos Narrow"/>
        <family val="2"/>
      </rPr>
      <t>[2h]</t>
    </r>
    <r>
      <rPr>
        <b/>
        <sz val="12"/>
        <color theme="1"/>
        <rFont val="Aptos Narrow"/>
        <family val="2"/>
      </rPr>
      <t xml:space="preserve"> &amp; Magí Farré  (UAB-DFTT +  FC-HUGTP) </t>
    </r>
    <r>
      <rPr>
        <b/>
        <sz val="12"/>
        <color rgb="FFC00000"/>
        <rFont val="Aptos Narrow"/>
        <family val="2"/>
      </rPr>
      <t>[2,5h]</t>
    </r>
  </si>
  <si>
    <r>
      <t xml:space="preserve">Farmacoeconomía | Investigación II </t>
    </r>
    <r>
      <rPr>
        <b/>
        <sz val="12"/>
        <color rgb="FF000000"/>
        <rFont val="Aptos Narrow"/>
        <family val="2"/>
      </rPr>
      <t>|</t>
    </r>
    <r>
      <rPr>
        <sz val="12"/>
        <color rgb="FF000000"/>
        <rFont val="Aptos Narrow"/>
        <family val="2"/>
      </rPr>
      <t xml:space="preserve"> Uso no terapéutico II | Uso no terapéutico III </t>
    </r>
    <r>
      <rPr>
        <b/>
        <sz val="12"/>
        <color rgb="FF000000"/>
        <rFont val="Aptos Narrow"/>
        <family val="2"/>
      </rPr>
      <t>|</t>
    </r>
    <r>
      <rPr>
        <sz val="12"/>
        <color rgb="FF000000"/>
        <rFont val="Aptos Narrow"/>
        <family val="2"/>
      </rPr>
      <t xml:space="preserve"> Consultas | Tutoría</t>
    </r>
  </si>
  <si>
    <r>
      <t xml:space="preserve">Regresión lineal. Regresión logística. </t>
    </r>
    <r>
      <rPr>
        <i/>
        <sz val="12"/>
        <rFont val="Aptos Narrow"/>
        <family val="2"/>
      </rPr>
      <t>Hazard ratio</t>
    </r>
    <r>
      <rPr>
        <sz val="12"/>
        <rFont val="Aptos Narrow"/>
        <family val="2"/>
      </rPr>
      <t xml:space="preserve"> y </t>
    </r>
    <r>
      <rPr>
        <i/>
        <sz val="12"/>
        <rFont val="Aptos Narrow"/>
        <family val="2"/>
      </rPr>
      <t>Propensity score</t>
    </r>
    <r>
      <rPr>
        <sz val="12"/>
        <rFont val="Aptos Narrow"/>
        <family val="2"/>
      </rPr>
      <t>. Efectividad comparada</t>
    </r>
  </si>
  <si>
    <r>
      <t xml:space="preserve">Contextualización (CC) </t>
    </r>
    <r>
      <rPr>
        <b/>
        <sz val="12"/>
        <color rgb="FF000000"/>
        <rFont val="Aptos Narrow"/>
        <family val="2"/>
      </rPr>
      <t xml:space="preserve">| </t>
    </r>
    <r>
      <rPr>
        <sz val="12"/>
        <color rgb="FF000000"/>
        <rFont val="Aptos Narrow"/>
        <family val="2"/>
      </rPr>
      <t>Screening de moléculas: automatización y alto rendimiento (JA)</t>
    </r>
  </si>
  <si>
    <r>
      <t>Niveles de investigación farmacológica I: Diseño de nuevas moléculas. Visita centro de diseño (</t>
    </r>
    <r>
      <rPr>
        <i/>
        <sz val="12"/>
        <rFont val="Aptos Narrow"/>
        <family val="2"/>
      </rPr>
      <t>per silica</t>
    </r>
    <r>
      <rPr>
        <sz val="12"/>
        <rFont val="Aptos Narrow"/>
        <family val="2"/>
      </rPr>
      <t>) Dpto. Bioestadística</t>
    </r>
  </si>
  <si>
    <r>
      <t xml:space="preserve">Células madre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Órganos aislados en el estudio de nuevas moléculas </t>
    </r>
  </si>
  <si>
    <r>
      <t xml:space="preserve">Introducción: Toxicología en el desarrollo de fármacos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Bioinformática y ómicas</t>
    </r>
  </si>
  <si>
    <r>
      <t xml:space="preserve">Diseños in vivo: Estadística, aspectos regulatorios... </t>
    </r>
    <r>
      <rPr>
        <b/>
        <sz val="12"/>
        <color rgb="FF000000"/>
        <rFont val="Aptos Narrow"/>
        <family val="2"/>
      </rPr>
      <t>|</t>
    </r>
    <r>
      <rPr>
        <sz val="12"/>
        <color rgb="FF000000"/>
        <rFont val="Aptos Narrow"/>
        <family val="2"/>
      </rPr>
      <t xml:space="preserve"> Tests requeridos</t>
    </r>
  </si>
  <si>
    <r>
      <t xml:space="preserve">Toxicología de la reproducción y del desarrollo - Farmacología de la seguridad I </t>
    </r>
    <r>
      <rPr>
        <b/>
        <sz val="12"/>
        <color rgb="FF000000"/>
        <rFont val="Aptos Narrow"/>
        <family val="2"/>
      </rPr>
      <t>|</t>
    </r>
    <r>
      <rPr>
        <sz val="12"/>
        <color rgb="FF000000"/>
        <rFont val="Aptos Narrow"/>
        <family val="2"/>
      </rPr>
      <t xml:space="preserve"> Farmacología de seguridad II</t>
    </r>
  </si>
  <si>
    <r>
      <t xml:space="preserve">Estudios de toxicidad </t>
    </r>
    <r>
      <rPr>
        <b/>
        <sz val="12"/>
        <color rgb="FF000000"/>
        <rFont val="Aptos Narrow"/>
        <family val="2"/>
      </rPr>
      <t>|</t>
    </r>
    <r>
      <rPr>
        <sz val="12"/>
        <color rgb="FF000000"/>
        <rFont val="Aptos Narrow"/>
        <family val="2"/>
      </rPr>
      <t xml:space="preserve"> Patología toxicológica - Patología clínica.  Caso pràctico </t>
    </r>
  </si>
  <si>
    <r>
      <t xml:space="preserve">Otros tests de experimentación animal y alternativos </t>
    </r>
    <r>
      <rPr>
        <b/>
        <sz val="12"/>
        <color rgb="FF000000"/>
        <rFont val="Aptos Narrow"/>
        <family val="2"/>
      </rPr>
      <t>|</t>
    </r>
    <r>
      <rPr>
        <sz val="12"/>
        <color rgb="FF000000"/>
        <rFont val="Aptos Narrow"/>
        <family val="2"/>
      </rPr>
      <t xml:space="preserve"> Efectos sobre el medio ambiente</t>
    </r>
  </si>
  <si>
    <t>Alhelí  Rodríguez</t>
  </si>
  <si>
    <t>Eduard Diogene</t>
  </si>
  <si>
    <t>Rosa Maria Antonijoan</t>
  </si>
  <si>
    <t>Francesc Jiménez</t>
  </si>
  <si>
    <t>Carles Cristòfol</t>
  </si>
  <si>
    <t>Magí Farré</t>
  </si>
  <si>
    <t>Caridad Pontes</t>
  </si>
  <si>
    <t>Alhelí Rodríguez</t>
  </si>
  <si>
    <t>Ignasi Gich</t>
  </si>
  <si>
    <t>Fernando de Mora</t>
  </si>
  <si>
    <t>Margarita Arboix</t>
  </si>
  <si>
    <t>Judit Riera</t>
  </si>
  <si>
    <t>Antònia Agustí</t>
  </si>
  <si>
    <t>Vicente Martínez</t>
  </si>
  <si>
    <t>Alejandra Norniella (ERK)</t>
  </si>
  <si>
    <t>Gregorio Encina (WELAB)</t>
  </si>
  <si>
    <t>Josep Maria Cendrós (WELAB)</t>
  </si>
  <si>
    <t>Águeda Flores (UAB-UGQ)</t>
  </si>
  <si>
    <r>
      <t xml:space="preserve">Joaquim Hernández (UAB-DBCFI) </t>
    </r>
    <r>
      <rPr>
        <b/>
        <sz val="12"/>
        <rFont val="Aptos Narrow"/>
        <family val="2"/>
      </rPr>
      <t xml:space="preserve">| Francesc Jimenez (UAB-DFTT) </t>
    </r>
  </si>
  <si>
    <t>Lydia Giménez (UAB-DPML) I Carles Cristòfol (UAB-DFTT + UAB-SAF)</t>
  </si>
  <si>
    <t>David López Ribas (ITC) | Xavier Domingo (Eurecat)</t>
  </si>
  <si>
    <t>Ricard Mollà (ALM)</t>
  </si>
  <si>
    <t>Lourdes Canut (APR) Mikael Persson (AZ) | José Luís Montero (ALM)</t>
  </si>
  <si>
    <t>Antonio Guzmán (WL)</t>
  </si>
  <si>
    <t xml:space="preserve">Neus Prats (APR) | Mariona Aulí (ALM) </t>
  </si>
  <si>
    <t>Joaquín de la Puente (GACM)</t>
  </si>
  <si>
    <t>Vicente Martínez (UAB-DBCFI)</t>
  </si>
  <si>
    <t>Eva Castells</t>
  </si>
  <si>
    <t>Ángel González</t>
  </si>
  <si>
    <t>Marcel Jiménez (UAB-DBCFI)</t>
  </si>
  <si>
    <t>Seminari 2 PS. UD Sant Pau-Barcelona</t>
  </si>
  <si>
    <t>Modelos experimentales en animales no transgénicos  |  Modelos experimentales en animales transgénicos</t>
  </si>
  <si>
    <r>
      <t xml:space="preserve">Vicente Martínez (UAB-DBCFI) </t>
    </r>
    <r>
      <rPr>
        <b/>
        <sz val="12"/>
        <rFont val="Aptos Narrow"/>
      </rPr>
      <t>[3 h]  I  Anna Pujol (UAB-DBBM) [1,5h]</t>
    </r>
  </si>
  <si>
    <t>Caridad Pontes (UAB-DFTT + HUSCSP-CIM + HUSCSP-SECSP)</t>
  </si>
  <si>
    <t>Antònia Agustí (UAB-DFTT + FICF)</t>
  </si>
  <si>
    <t>Mònica Sabaté i Judit Riera (UAB-DFTT + FICF)</t>
  </si>
  <si>
    <t>Mònica Sabaté</t>
  </si>
  <si>
    <t>Antoni Vallano  (UAB-DFTT + CSPT-SF)</t>
  </si>
  <si>
    <t>Carles Cristòfol (UAB-DFTT)</t>
  </si>
  <si>
    <t>Carles Cristòfol (UAB-DFTT) | José Alfon (empresa)</t>
  </si>
  <si>
    <t>Laboratorio V0/114. Facultad de Veterinaria - Bellaterra</t>
  </si>
  <si>
    <t>Bárbara Tazón (HD-LDM)</t>
  </si>
  <si>
    <t>Flor Correa (IRTA + CRESA)</t>
  </si>
  <si>
    <t>Microbioma</t>
  </si>
  <si>
    <t>Esther Vázquez (UAB-DGM + IBB-UAB</t>
  </si>
  <si>
    <t xml:space="preserve"> Carles Fabregat (ICO-IDIBELL)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</si>
</sst>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-mmm\-yyyy"/>
    <numFmt numFmtId="165" formatCode="[h]:mm"/>
  </numFmts>
  <fonts count="32" x14ac:knownFonts="1">
    <font>
      <sz val="11"/>
      <color theme="1"/>
      <name val="Aptos Narrow"/>
      <family val="2"/>
      <scheme val="minor"/>
    </font>
    <font>
      <b/>
      <sz val="12"/>
      <color rgb="FFFFFF00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  <charset val="1"/>
    </font>
    <font>
      <b/>
      <sz val="12"/>
      <color rgb="FFC00000"/>
      <name val="Arial"/>
      <family val="2"/>
    </font>
    <font>
      <sz val="12"/>
      <color theme="8"/>
      <name val="Arial"/>
      <family val="2"/>
    </font>
    <font>
      <sz val="12"/>
      <color rgb="FFBFBFBF"/>
      <name val="Arial"/>
      <family val="2"/>
    </font>
    <font>
      <b/>
      <sz val="12"/>
      <color theme="1"/>
      <name val="Aptos Narrow"/>
      <family val="2"/>
    </font>
    <font>
      <sz val="12"/>
      <color theme="1"/>
      <name val="Aptos Narrow"/>
      <family val="2"/>
    </font>
    <font>
      <sz val="12"/>
      <color rgb="FF000000"/>
      <name val="Aptos Narrow"/>
      <family val="2"/>
    </font>
    <font>
      <b/>
      <sz val="12"/>
      <name val="Aptos Narrow"/>
      <family val="2"/>
    </font>
    <font>
      <b/>
      <sz val="12"/>
      <color rgb="FFFF0000"/>
      <name val="Aptos Narrow"/>
      <family val="2"/>
    </font>
    <font>
      <sz val="12"/>
      <name val="Aptos Narrow"/>
      <family val="2"/>
    </font>
    <font>
      <sz val="12"/>
      <color theme="0"/>
      <name val="Aptos Narrow"/>
      <family val="2"/>
    </font>
    <font>
      <b/>
      <sz val="12"/>
      <color rgb="FF000000"/>
      <name val="Aptos Narrow"/>
      <family val="2"/>
    </font>
    <font>
      <b/>
      <sz val="10"/>
      <color theme="1"/>
      <name val="Aptos Narrow"/>
      <family val="2"/>
    </font>
    <font>
      <sz val="12"/>
      <color theme="0" tint="-0.34998626667073579"/>
      <name val="Aptos Narrow"/>
      <family val="2"/>
    </font>
    <font>
      <sz val="10"/>
      <color rgb="FF000000"/>
      <name val="Aptos Narrow"/>
      <family val="2"/>
    </font>
    <font>
      <i/>
      <sz val="12"/>
      <name val="Aptos Narrow"/>
      <family val="2"/>
    </font>
    <font>
      <b/>
      <sz val="12"/>
      <color rgb="FFC00000"/>
      <name val="Aptos Narrow"/>
      <family val="2"/>
    </font>
    <font>
      <sz val="11"/>
      <color theme="1"/>
      <name val="Aptos Narrow"/>
      <family val="2"/>
    </font>
    <font>
      <sz val="12"/>
      <color theme="1"/>
      <name val="Aptos Narrow"/>
      <family val="2"/>
      <scheme val="minor"/>
    </font>
    <font>
      <b/>
      <sz val="12"/>
      <name val="Aptos Narrow"/>
    </font>
  </fonts>
  <fills count="52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theme="0"/>
        <bgColor rgb="FF808080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rgb="FFCCFFCC"/>
      </patternFill>
    </fill>
    <fill>
      <patternFill patternType="solid">
        <fgColor theme="9" tint="0.79998168889431442"/>
        <bgColor rgb="FFE2EFD9"/>
      </patternFill>
    </fill>
    <fill>
      <patternFill patternType="solid">
        <fgColor theme="0"/>
        <bgColor rgb="FFE2EFD9"/>
      </patternFill>
    </fill>
    <fill>
      <patternFill patternType="solid">
        <fgColor rgb="FFFF6699"/>
        <bgColor rgb="FFFF6699"/>
      </patternFill>
    </fill>
    <fill>
      <patternFill patternType="solid">
        <fgColor rgb="FFFF99CC"/>
        <bgColor rgb="FFFF99CC"/>
      </patternFill>
    </fill>
    <fill>
      <patternFill patternType="solid">
        <fgColor theme="8" tint="0.79998168889431442"/>
        <bgColor rgb="FFECECEC"/>
      </patternFill>
    </fill>
    <fill>
      <patternFill patternType="solid">
        <fgColor theme="8" tint="0.79998168889431442"/>
        <bgColor rgb="FFE2EFD9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ECECEC"/>
      </patternFill>
    </fill>
    <fill>
      <patternFill patternType="solid">
        <fgColor rgb="FFFF0000"/>
        <bgColor rgb="FFECECEC"/>
      </patternFill>
    </fill>
    <fill>
      <patternFill patternType="solid">
        <fgColor theme="9" tint="0.79998168889431442"/>
        <bgColor rgb="FFECECEC"/>
      </patternFill>
    </fill>
    <fill>
      <patternFill patternType="solid">
        <fgColor rgb="FF00FF00"/>
        <bgColor rgb="FF00FF00"/>
      </patternFill>
    </fill>
    <fill>
      <patternFill patternType="solid">
        <fgColor rgb="FFFF0000"/>
        <bgColor rgb="FFE2EFD9"/>
      </patternFill>
    </fill>
    <fill>
      <patternFill patternType="solid">
        <fgColor rgb="FFE2EFDA"/>
        <bgColor indexed="64"/>
      </patternFill>
    </fill>
    <fill>
      <patternFill patternType="solid">
        <fgColor rgb="FFFF0000"/>
        <bgColor rgb="FFFF0000"/>
      </patternFill>
    </fill>
    <fill>
      <patternFill patternType="solid">
        <fgColor rgb="FF66FF33"/>
        <bgColor indexed="64"/>
      </patternFill>
    </fill>
    <fill>
      <patternFill patternType="solid">
        <fgColor theme="9" tint="0.79998168889431442"/>
        <bgColor rgb="FFF2F2F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6FF33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rgb="FF3366FF"/>
        <bgColor rgb="FF3366FF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rgb="FFECECE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rgb="FFFF0000"/>
      </patternFill>
    </fill>
    <fill>
      <patternFill patternType="solid">
        <fgColor rgb="FFFFCC00"/>
        <bgColor rgb="FFFFCC00"/>
      </patternFill>
    </fill>
    <fill>
      <patternFill patternType="solid">
        <fgColor theme="7" tint="0.59999389629810485"/>
        <bgColor rgb="FFFFCC99"/>
      </patternFill>
    </fill>
    <fill>
      <patternFill patternType="solid">
        <fgColor rgb="FFFF0000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theme="9" tint="0.79998168889431442"/>
        <bgColor rgb="FFF1C232"/>
      </patternFill>
    </fill>
    <fill>
      <patternFill patternType="solid">
        <fgColor theme="9" tint="0.79998168889431442"/>
        <bgColor rgb="FFFFC000"/>
      </patternFill>
    </fill>
    <fill>
      <patternFill patternType="solid">
        <fgColor theme="9" tint="0.79998168889431442"/>
        <bgColor rgb="FFDADADA"/>
      </patternFill>
    </fill>
    <fill>
      <patternFill patternType="solid">
        <fgColor rgb="FFFFFF00"/>
        <bgColor rgb="FFFFFF00"/>
      </patternFill>
    </fill>
    <fill>
      <patternFill patternType="solid">
        <fgColor rgb="FFFFFF99"/>
        <bgColor rgb="FFFFFF99"/>
      </patternFill>
    </fill>
    <fill>
      <patternFill patternType="solid">
        <fgColor theme="4" tint="0.79998168889431442"/>
        <bgColor rgb="FFECECE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DADADA"/>
      </patternFill>
    </fill>
    <fill>
      <patternFill patternType="solid">
        <fgColor rgb="FFE2EFD9"/>
        <bgColor rgb="FFE2EFD9"/>
      </patternFill>
    </fill>
    <fill>
      <patternFill patternType="solid">
        <fgColor rgb="FF66FF66"/>
        <bgColor indexed="64"/>
      </patternFill>
    </fill>
    <fill>
      <patternFill patternType="solid">
        <fgColor theme="3" tint="0.89999084444715716"/>
        <bgColor rgb="FFECECEC"/>
      </patternFill>
    </fill>
    <fill>
      <patternFill patternType="solid">
        <fgColor theme="3" tint="0.89999084444715716"/>
        <bgColor rgb="FFE2EFD9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89999084444715716"/>
        <bgColor rgb="FFF2F2F2"/>
      </patternFill>
    </fill>
    <fill>
      <patternFill patternType="solid">
        <fgColor theme="3" tint="0.89999084444715716"/>
        <bgColor rgb="FFDADADA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0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833">
    <xf numFmtId="0" fontId="0" fillId="0" borderId="0" xfId="0"/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2" borderId="3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textRotation="90" wrapText="1"/>
    </xf>
    <xf numFmtId="20" fontId="1" fillId="2" borderId="3" xfId="0" applyNumberFormat="1" applyFont="1" applyFill="1" applyBorder="1" applyAlignment="1">
      <alignment horizontal="center" vertical="center" wrapText="1"/>
    </xf>
    <xf numFmtId="20" fontId="1" fillId="2" borderId="3" xfId="0" applyNumberFormat="1" applyFont="1" applyFill="1" applyBorder="1" applyAlignment="1">
      <alignment horizontal="center" vertical="center" textRotation="90" wrapText="1"/>
    </xf>
    <xf numFmtId="165" fontId="1" fillId="2" borderId="3" xfId="0" applyNumberFormat="1" applyFont="1" applyFill="1" applyBorder="1" applyAlignment="1">
      <alignment horizontal="center" vertical="center" textRotation="90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3" fillId="1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6" borderId="0" xfId="0" applyFont="1" applyFill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20" fontId="3" fillId="6" borderId="18" xfId="0" applyNumberFormat="1" applyFont="1" applyFill="1" applyBorder="1" applyAlignment="1">
      <alignment horizontal="center" vertical="center" wrapText="1"/>
    </xf>
    <xf numFmtId="20" fontId="3" fillId="6" borderId="1" xfId="0" applyNumberFormat="1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14" fontId="8" fillId="6" borderId="18" xfId="0" applyNumberFormat="1" applyFont="1" applyFill="1" applyBorder="1" applyAlignment="1">
      <alignment horizontal="center" vertical="center" wrapText="1"/>
    </xf>
    <xf numFmtId="20" fontId="3" fillId="6" borderId="30" xfId="0" applyNumberFormat="1" applyFont="1" applyFill="1" applyBorder="1" applyAlignment="1">
      <alignment horizontal="center" vertical="center" wrapText="1"/>
    </xf>
    <xf numFmtId="0" fontId="8" fillId="18" borderId="30" xfId="0" applyFont="1" applyFill="1" applyBorder="1" applyAlignment="1">
      <alignment horizontal="center" vertical="center" wrapText="1"/>
    </xf>
    <xf numFmtId="0" fontId="8" fillId="20" borderId="6" xfId="0" applyFont="1" applyFill="1" applyBorder="1" applyAlignment="1">
      <alignment vertical="center"/>
    </xf>
    <xf numFmtId="0" fontId="4" fillId="22" borderId="18" xfId="0" applyFont="1" applyFill="1" applyBorder="1" applyAlignment="1">
      <alignment horizontal="center" vertical="center"/>
    </xf>
    <xf numFmtId="0" fontId="5" fillId="6" borderId="29" xfId="0" applyFont="1" applyFill="1" applyBorder="1" applyAlignment="1">
      <alignment horizontal="center" vertical="center" wrapText="1"/>
    </xf>
    <xf numFmtId="14" fontId="3" fillId="6" borderId="14" xfId="0" applyNumberFormat="1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20" fontId="3" fillId="6" borderId="14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13" borderId="0" xfId="0" applyFont="1" applyFill="1" applyAlignment="1">
      <alignment horizontal="center" vertical="center" wrapText="1"/>
    </xf>
    <xf numFmtId="0" fontId="10" fillId="13" borderId="0" xfId="0" applyFont="1" applyFill="1" applyAlignment="1">
      <alignment horizontal="center" vertical="center" wrapText="1"/>
    </xf>
    <xf numFmtId="0" fontId="3" fillId="24" borderId="0" xfId="0" applyFont="1" applyFill="1" applyAlignment="1">
      <alignment horizontal="center" vertical="center" wrapText="1"/>
    </xf>
    <xf numFmtId="0" fontId="3" fillId="7" borderId="0" xfId="1" applyFont="1" applyFill="1" applyAlignment="1">
      <alignment horizontal="center" vertical="center" wrapText="1"/>
    </xf>
    <xf numFmtId="0" fontId="8" fillId="7" borderId="0" xfId="1" applyFont="1" applyFill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0" fontId="8" fillId="22" borderId="52" xfId="0" applyFont="1" applyFill="1" applyBorder="1" applyAlignment="1">
      <alignment horizontal="center" vertical="center" wrapText="1"/>
    </xf>
    <xf numFmtId="0" fontId="3" fillId="22" borderId="1" xfId="0" applyFont="1" applyFill="1" applyBorder="1" applyAlignment="1">
      <alignment horizontal="center" vertical="center" wrapText="1"/>
    </xf>
    <xf numFmtId="20" fontId="3" fillId="22" borderId="1" xfId="0" applyNumberFormat="1" applyFont="1" applyFill="1" applyBorder="1" applyAlignment="1">
      <alignment horizontal="center" vertical="center" wrapText="1"/>
    </xf>
    <xf numFmtId="165" fontId="3" fillId="22" borderId="1" xfId="0" applyNumberFormat="1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165" fontId="3" fillId="6" borderId="50" xfId="0" applyNumberFormat="1" applyFont="1" applyFill="1" applyBorder="1" applyAlignment="1">
      <alignment horizontal="center" vertical="center" wrapText="1"/>
    </xf>
    <xf numFmtId="0" fontId="12" fillId="18" borderId="12" xfId="0" applyFont="1" applyFill="1" applyBorder="1" applyAlignment="1">
      <alignment horizontal="center" wrapText="1"/>
    </xf>
    <xf numFmtId="165" fontId="3" fillId="15" borderId="52" xfId="0" applyNumberFormat="1" applyFont="1" applyFill="1" applyBorder="1" applyAlignment="1">
      <alignment horizontal="center" vertical="center" wrapText="1"/>
    </xf>
    <xf numFmtId="0" fontId="12" fillId="18" borderId="1" xfId="0" applyFont="1" applyFill="1" applyBorder="1" applyAlignment="1">
      <alignment horizontal="center" wrapText="1"/>
    </xf>
    <xf numFmtId="14" fontId="8" fillId="22" borderId="12" xfId="0" applyNumberFormat="1" applyFont="1" applyFill="1" applyBorder="1" applyAlignment="1">
      <alignment horizontal="center" vertical="center" wrapText="1"/>
    </xf>
    <xf numFmtId="0" fontId="8" fillId="22" borderId="12" xfId="0" applyFont="1" applyFill="1" applyBorder="1" applyAlignment="1">
      <alignment horizontal="center" vertical="center" wrapText="1"/>
    </xf>
    <xf numFmtId="20" fontId="3" fillId="22" borderId="12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20" fontId="3" fillId="6" borderId="19" xfId="0" applyNumberFormat="1" applyFont="1" applyFill="1" applyBorder="1" applyAlignment="1">
      <alignment horizontal="center" vertical="center" wrapText="1"/>
    </xf>
    <xf numFmtId="165" fontId="3" fillId="15" borderId="17" xfId="0" applyNumberFormat="1" applyFont="1" applyFill="1" applyBorder="1" applyAlignment="1">
      <alignment horizontal="center" vertical="center" wrapText="1"/>
    </xf>
    <xf numFmtId="0" fontId="4" fillId="18" borderId="1" xfId="0" applyFont="1" applyFill="1" applyBorder="1" applyAlignment="1">
      <alignment horizontal="center" wrapText="1"/>
    </xf>
    <xf numFmtId="14" fontId="8" fillId="22" borderId="1" xfId="0" applyNumberFormat="1" applyFont="1" applyFill="1" applyBorder="1" applyAlignment="1">
      <alignment horizontal="center" vertical="center" wrapText="1"/>
    </xf>
    <xf numFmtId="0" fontId="8" fillId="22" borderId="1" xfId="0" applyFont="1" applyFill="1" applyBorder="1" applyAlignment="1">
      <alignment horizontal="center" vertical="center" wrapText="1"/>
    </xf>
    <xf numFmtId="0" fontId="8" fillId="18" borderId="1" xfId="0" applyFont="1" applyFill="1" applyBorder="1" applyAlignment="1">
      <alignment horizontal="center" vertical="center" wrapText="1"/>
    </xf>
    <xf numFmtId="0" fontId="5" fillId="6" borderId="30" xfId="0" applyFont="1" applyFill="1" applyBorder="1" applyAlignment="1">
      <alignment horizontal="center" vertical="center" wrapText="1"/>
    </xf>
    <xf numFmtId="165" fontId="3" fillId="15" borderId="32" xfId="0" applyNumberFormat="1" applyFont="1" applyFill="1" applyBorder="1" applyAlignment="1">
      <alignment horizontal="center" vertical="center" wrapText="1"/>
    </xf>
    <xf numFmtId="14" fontId="8" fillId="26" borderId="18" xfId="0" applyNumberFormat="1" applyFont="1" applyFill="1" applyBorder="1" applyAlignment="1">
      <alignment horizontal="center" vertical="center" wrapText="1"/>
    </xf>
    <xf numFmtId="0" fontId="8" fillId="26" borderId="18" xfId="0" applyFont="1" applyFill="1" applyBorder="1" applyAlignment="1">
      <alignment horizontal="center" vertical="center" wrapText="1"/>
    </xf>
    <xf numFmtId="20" fontId="3" fillId="26" borderId="18" xfId="0" applyNumberFormat="1" applyFont="1" applyFill="1" applyBorder="1" applyAlignment="1">
      <alignment horizontal="center" vertical="center" wrapText="1"/>
    </xf>
    <xf numFmtId="20" fontId="3" fillId="26" borderId="52" xfId="0" applyNumberFormat="1" applyFont="1" applyFill="1" applyBorder="1" applyAlignment="1">
      <alignment horizontal="center" vertical="center" wrapText="1"/>
    </xf>
    <xf numFmtId="0" fontId="4" fillId="22" borderId="1" xfId="0" applyFont="1" applyFill="1" applyBorder="1" applyAlignment="1">
      <alignment vertical="center"/>
    </xf>
    <xf numFmtId="0" fontId="4" fillId="22" borderId="1" xfId="0" applyFont="1" applyFill="1" applyBorder="1" applyAlignment="1">
      <alignment horizontal="center" vertical="center"/>
    </xf>
    <xf numFmtId="14" fontId="8" fillId="26" borderId="1" xfId="0" applyNumberFormat="1" applyFont="1" applyFill="1" applyBorder="1" applyAlignment="1">
      <alignment horizontal="center" vertical="center" wrapText="1"/>
    </xf>
    <xf numFmtId="0" fontId="8" fillId="26" borderId="1" xfId="0" applyFont="1" applyFill="1" applyBorder="1" applyAlignment="1">
      <alignment horizontal="center" vertical="center" wrapText="1"/>
    </xf>
    <xf numFmtId="20" fontId="3" fillId="26" borderId="17" xfId="0" applyNumberFormat="1" applyFont="1" applyFill="1" applyBorder="1" applyAlignment="1">
      <alignment horizontal="center" vertical="center" wrapText="1"/>
    </xf>
    <xf numFmtId="14" fontId="3" fillId="15" borderId="18" xfId="0" applyNumberFormat="1" applyFont="1" applyFill="1" applyBorder="1" applyAlignment="1">
      <alignment horizontal="center" vertical="center" wrapText="1"/>
    </xf>
    <xf numFmtId="0" fontId="3" fillId="15" borderId="18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165" fontId="3" fillId="15" borderId="14" xfId="0" applyNumberFormat="1" applyFont="1" applyFill="1" applyBorder="1" applyAlignment="1">
      <alignment horizontal="center" vertical="center" wrapText="1"/>
    </xf>
    <xf numFmtId="0" fontId="8" fillId="18" borderId="14" xfId="0" applyFont="1" applyFill="1" applyBorder="1" applyAlignment="1">
      <alignment horizontal="center" vertical="center" wrapText="1"/>
    </xf>
    <xf numFmtId="0" fontId="5" fillId="6" borderId="64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center" wrapText="1"/>
    </xf>
    <xf numFmtId="14" fontId="3" fillId="15" borderId="21" xfId="0" applyNumberFormat="1" applyFont="1" applyFill="1" applyBorder="1" applyAlignment="1">
      <alignment horizontal="center" vertical="center" wrapText="1"/>
    </xf>
    <xf numFmtId="0" fontId="3" fillId="15" borderId="65" xfId="0" applyFont="1" applyFill="1" applyBorder="1" applyAlignment="1">
      <alignment horizontal="center" vertical="center" wrapText="1"/>
    </xf>
    <xf numFmtId="20" fontId="3" fillId="6" borderId="60" xfId="0" applyNumberFormat="1" applyFont="1" applyFill="1" applyBorder="1" applyAlignment="1">
      <alignment horizontal="center" vertical="center" wrapText="1"/>
    </xf>
    <xf numFmtId="0" fontId="4" fillId="6" borderId="66" xfId="0" applyFont="1" applyFill="1" applyBorder="1" applyAlignment="1">
      <alignment horizontal="center" vertical="center" wrapText="1"/>
    </xf>
    <xf numFmtId="0" fontId="5" fillId="18" borderId="67" xfId="0" applyFont="1" applyFill="1" applyBorder="1" applyAlignment="1">
      <alignment horizontal="center" vertical="center" wrapText="1"/>
    </xf>
    <xf numFmtId="165" fontId="3" fillId="15" borderId="60" xfId="0" applyNumberFormat="1" applyFont="1" applyFill="1" applyBorder="1" applyAlignment="1">
      <alignment horizontal="center" vertical="center" wrapText="1"/>
    </xf>
    <xf numFmtId="0" fontId="3" fillId="18" borderId="60" xfId="0" applyFont="1" applyFill="1" applyBorder="1" applyAlignment="1">
      <alignment horizontal="center" vertical="center" wrapText="1"/>
    </xf>
    <xf numFmtId="0" fontId="4" fillId="0" borderId="54" xfId="0" applyFont="1" applyBorder="1" applyAlignment="1">
      <alignment vertical="center"/>
    </xf>
    <xf numFmtId="0" fontId="3" fillId="33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8" fillId="4" borderId="0" xfId="0" applyFont="1" applyFill="1" applyAlignment="1">
      <alignment vertical="center"/>
    </xf>
    <xf numFmtId="0" fontId="8" fillId="13" borderId="68" xfId="0" applyFont="1" applyFill="1" applyBorder="1" applyAlignment="1">
      <alignment horizontal="center" vertical="center" wrapText="1"/>
    </xf>
    <xf numFmtId="0" fontId="0" fillId="0" borderId="54" xfId="0" applyBorder="1"/>
    <xf numFmtId="0" fontId="4" fillId="22" borderId="14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14" fontId="17" fillId="6" borderId="7" xfId="0" applyNumberFormat="1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20" fontId="17" fillId="6" borderId="7" xfId="0" applyNumberFormat="1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vertical="center" wrapText="1"/>
    </xf>
    <xf numFmtId="0" fontId="19" fillId="6" borderId="8" xfId="0" applyFont="1" applyFill="1" applyBorder="1" applyAlignment="1">
      <alignment horizontal="center" vertical="center" wrapText="1"/>
    </xf>
    <xf numFmtId="165" fontId="17" fillId="6" borderId="7" xfId="0" applyNumberFormat="1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6" fillId="44" borderId="6" xfId="0" applyFont="1" applyFill="1" applyBorder="1" applyAlignment="1">
      <alignment horizontal="center" vertical="center" wrapText="1"/>
    </xf>
    <xf numFmtId="14" fontId="17" fillId="44" borderId="12" xfId="0" applyNumberFormat="1" applyFont="1" applyFill="1" applyBorder="1" applyAlignment="1">
      <alignment horizontal="center" vertical="center" wrapText="1"/>
    </xf>
    <xf numFmtId="0" fontId="17" fillId="44" borderId="12" xfId="0" applyFont="1" applyFill="1" applyBorder="1" applyAlignment="1">
      <alignment horizontal="center" vertical="center" wrapText="1"/>
    </xf>
    <xf numFmtId="20" fontId="17" fillId="44" borderId="12" xfId="0" applyNumberFormat="1" applyFont="1" applyFill="1" applyBorder="1" applyAlignment="1">
      <alignment horizontal="center" vertical="center" wrapText="1"/>
    </xf>
    <xf numFmtId="20" fontId="17" fillId="44" borderId="13" xfId="0" applyNumberFormat="1" applyFont="1" applyFill="1" applyBorder="1" applyAlignment="1">
      <alignment horizontal="center" vertical="center" wrapText="1"/>
    </xf>
    <xf numFmtId="0" fontId="18" fillId="45" borderId="14" xfId="0" applyFont="1" applyFill="1" applyBorder="1" applyAlignment="1">
      <alignment vertical="center" wrapText="1"/>
    </xf>
    <xf numFmtId="0" fontId="20" fillId="44" borderId="15" xfId="0" applyFont="1" applyFill="1" applyBorder="1" applyAlignment="1">
      <alignment horizontal="center" vertical="center" wrapText="1"/>
    </xf>
    <xf numFmtId="20" fontId="17" fillId="44" borderId="15" xfId="0" applyNumberFormat="1" applyFont="1" applyFill="1" applyBorder="1" applyAlignment="1">
      <alignment horizontal="center" vertical="center" wrapText="1"/>
    </xf>
    <xf numFmtId="165" fontId="17" fillId="44" borderId="12" xfId="0" applyNumberFormat="1" applyFont="1" applyFill="1" applyBorder="1" applyAlignment="1">
      <alignment horizontal="center" vertical="center" wrapText="1"/>
    </xf>
    <xf numFmtId="0" fontId="21" fillId="46" borderId="12" xfId="0" applyFont="1" applyFill="1" applyBorder="1" applyAlignment="1">
      <alignment horizontal="center" vertical="center" wrapText="1"/>
    </xf>
    <xf numFmtId="14" fontId="17" fillId="44" borderId="1" xfId="0" applyNumberFormat="1" applyFont="1" applyFill="1" applyBorder="1" applyAlignment="1">
      <alignment horizontal="center" vertical="center" wrapText="1"/>
    </xf>
    <xf numFmtId="0" fontId="17" fillId="44" borderId="1" xfId="0" applyFont="1" applyFill="1" applyBorder="1" applyAlignment="1">
      <alignment horizontal="center" vertical="center" wrapText="1"/>
    </xf>
    <xf numFmtId="20" fontId="17" fillId="44" borderId="1" xfId="0" applyNumberFormat="1" applyFont="1" applyFill="1" applyBorder="1" applyAlignment="1">
      <alignment horizontal="center" vertical="center" wrapText="1"/>
    </xf>
    <xf numFmtId="20" fontId="17" fillId="44" borderId="17" xfId="0" applyNumberFormat="1" applyFont="1" applyFill="1" applyBorder="1" applyAlignment="1">
      <alignment horizontal="center" vertical="center" wrapText="1"/>
    </xf>
    <xf numFmtId="0" fontId="18" fillId="45" borderId="18" xfId="0" applyFont="1" applyFill="1" applyBorder="1" applyAlignment="1">
      <alignment vertical="center" wrapText="1"/>
    </xf>
    <xf numFmtId="20" fontId="17" fillId="44" borderId="19" xfId="0" applyNumberFormat="1" applyFont="1" applyFill="1" applyBorder="1" applyAlignment="1">
      <alignment horizontal="center" vertical="center" wrapText="1"/>
    </xf>
    <xf numFmtId="165" fontId="17" fillId="44" borderId="1" xfId="0" applyNumberFormat="1" applyFont="1" applyFill="1" applyBorder="1" applyAlignment="1">
      <alignment horizontal="center" vertical="center" wrapText="1"/>
    </xf>
    <xf numFmtId="0" fontId="21" fillId="46" borderId="1" xfId="0" applyFont="1" applyFill="1" applyBorder="1" applyAlignment="1">
      <alignment horizontal="center" vertical="center" wrapText="1"/>
    </xf>
    <xf numFmtId="14" fontId="22" fillId="14" borderId="1" xfId="0" applyNumberFormat="1" applyFont="1" applyFill="1" applyBorder="1" applyAlignment="1">
      <alignment horizontal="center" vertical="center" wrapText="1"/>
    </xf>
    <xf numFmtId="0" fontId="22" fillId="14" borderId="1" xfId="0" applyFont="1" applyFill="1" applyBorder="1" applyAlignment="1">
      <alignment horizontal="center" vertical="center" wrapText="1"/>
    </xf>
    <xf numFmtId="20" fontId="21" fillId="15" borderId="1" xfId="0" applyNumberFormat="1" applyFont="1" applyFill="1" applyBorder="1" applyAlignment="1">
      <alignment horizontal="center" vertical="center" wrapText="1"/>
    </xf>
    <xf numFmtId="20" fontId="21" fillId="6" borderId="1" xfId="0" applyNumberFormat="1" applyFont="1" applyFill="1" applyBorder="1" applyAlignment="1">
      <alignment horizontal="center" vertical="center" wrapText="1"/>
    </xf>
    <xf numFmtId="0" fontId="17" fillId="44" borderId="18" xfId="0" applyFont="1" applyFill="1" applyBorder="1" applyAlignment="1">
      <alignment horizontal="center" vertical="center" wrapText="1"/>
    </xf>
    <xf numFmtId="0" fontId="16" fillId="44" borderId="0" xfId="0" applyFont="1" applyFill="1" applyAlignment="1">
      <alignment horizontal="center" vertical="center" wrapText="1"/>
    </xf>
    <xf numFmtId="20" fontId="17" fillId="44" borderId="18" xfId="0" applyNumberFormat="1" applyFont="1" applyFill="1" applyBorder="1" applyAlignment="1">
      <alignment horizontal="center" vertical="center" wrapText="1"/>
    </xf>
    <xf numFmtId="0" fontId="18" fillId="45" borderId="21" xfId="0" applyFont="1" applyFill="1" applyBorder="1" applyAlignment="1">
      <alignment vertical="center" wrapText="1"/>
    </xf>
    <xf numFmtId="0" fontId="16" fillId="44" borderId="1" xfId="0" applyFont="1" applyFill="1" applyBorder="1" applyAlignment="1">
      <alignment horizontal="center" vertical="center" wrapText="1"/>
    </xf>
    <xf numFmtId="0" fontId="16" fillId="44" borderId="22" xfId="0" applyFont="1" applyFill="1" applyBorder="1" applyAlignment="1">
      <alignment horizontal="center" vertical="center" wrapText="1"/>
    </xf>
    <xf numFmtId="14" fontId="17" fillId="44" borderId="23" xfId="0" applyNumberFormat="1" applyFont="1" applyFill="1" applyBorder="1" applyAlignment="1">
      <alignment horizontal="center" vertical="center" wrapText="1"/>
    </xf>
    <xf numFmtId="0" fontId="17" fillId="44" borderId="19" xfId="0" applyFont="1" applyFill="1" applyBorder="1" applyAlignment="1">
      <alignment horizontal="center" vertical="center" wrapText="1"/>
    </xf>
    <xf numFmtId="0" fontId="16" fillId="44" borderId="24" xfId="0" applyFont="1" applyFill="1" applyBorder="1" applyAlignment="1">
      <alignment horizontal="center" vertical="center" wrapText="1"/>
    </xf>
    <xf numFmtId="0" fontId="16" fillId="44" borderId="25" xfId="0" applyFont="1" applyFill="1" applyBorder="1" applyAlignment="1">
      <alignment horizontal="center" vertical="center" wrapText="1"/>
    </xf>
    <xf numFmtId="14" fontId="17" fillId="44" borderId="26" xfId="0" applyNumberFormat="1" applyFont="1" applyFill="1" applyBorder="1" applyAlignment="1">
      <alignment horizontal="center" vertical="center" wrapText="1"/>
    </xf>
    <xf numFmtId="0" fontId="17" fillId="44" borderId="26" xfId="0" applyFont="1" applyFill="1" applyBorder="1" applyAlignment="1">
      <alignment horizontal="center" vertical="center" wrapText="1"/>
    </xf>
    <xf numFmtId="20" fontId="17" fillId="44" borderId="26" xfId="0" applyNumberFormat="1" applyFont="1" applyFill="1" applyBorder="1" applyAlignment="1">
      <alignment horizontal="center" vertical="center" wrapText="1"/>
    </xf>
    <xf numFmtId="165" fontId="17" fillId="44" borderId="26" xfId="0" applyNumberFormat="1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14" fontId="21" fillId="6" borderId="12" xfId="0" applyNumberFormat="1" applyFont="1" applyFill="1" applyBorder="1" applyAlignment="1">
      <alignment horizontal="center" vertical="center" wrapText="1"/>
    </xf>
    <xf numFmtId="0" fontId="21" fillId="6" borderId="12" xfId="0" applyFont="1" applyFill="1" applyBorder="1" applyAlignment="1">
      <alignment horizontal="center" vertical="center" wrapText="1"/>
    </xf>
    <xf numFmtId="20" fontId="17" fillId="6" borderId="12" xfId="0" applyNumberFormat="1" applyFont="1" applyFill="1" applyBorder="1" applyAlignment="1">
      <alignment horizontal="center" vertical="center" wrapText="1"/>
    </xf>
    <xf numFmtId="0" fontId="21" fillId="6" borderId="27" xfId="0" applyFont="1" applyFill="1" applyBorder="1" applyAlignment="1">
      <alignment horizontal="center" vertical="center" wrapText="1"/>
    </xf>
    <xf numFmtId="0" fontId="16" fillId="6" borderId="0" xfId="0" applyFont="1" applyFill="1" applyAlignment="1">
      <alignment horizontal="center" vertical="center" wrapText="1"/>
    </xf>
    <xf numFmtId="165" fontId="17" fillId="6" borderId="6" xfId="0" applyNumberFormat="1" applyFont="1" applyFill="1" applyBorder="1" applyAlignment="1">
      <alignment horizontal="center" vertical="center" wrapText="1"/>
    </xf>
    <xf numFmtId="0" fontId="17" fillId="6" borderId="16" xfId="0" applyFont="1" applyFill="1" applyBorder="1" applyAlignment="1">
      <alignment horizontal="center" vertical="center" wrapText="1"/>
    </xf>
    <xf numFmtId="14" fontId="21" fillId="17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17" borderId="1" xfId="0" applyFont="1" applyFill="1" applyBorder="1" applyAlignment="1">
      <alignment horizontal="center" vertical="center" wrapText="1"/>
    </xf>
    <xf numFmtId="20" fontId="21" fillId="6" borderId="17" xfId="0" applyNumberFormat="1" applyFont="1" applyFill="1" applyBorder="1" applyAlignment="1">
      <alignment horizontal="center" vertical="center" wrapText="1"/>
    </xf>
    <xf numFmtId="0" fontId="21" fillId="6" borderId="18" xfId="0" applyFont="1" applyFill="1" applyBorder="1" applyAlignment="1">
      <alignment horizontal="center" vertical="center" wrapText="1"/>
    </xf>
    <xf numFmtId="0" fontId="16" fillId="6" borderId="27" xfId="0" applyFont="1" applyFill="1" applyBorder="1" applyAlignment="1">
      <alignment horizontal="center" vertical="center" wrapText="1"/>
    </xf>
    <xf numFmtId="20" fontId="17" fillId="6" borderId="0" xfId="0" applyNumberFormat="1" applyFont="1" applyFill="1" applyAlignment="1">
      <alignment horizontal="center" vertical="center" wrapText="1"/>
    </xf>
    <xf numFmtId="165" fontId="17" fillId="6" borderId="27" xfId="0" applyNumberFormat="1" applyFont="1" applyFill="1" applyBorder="1" applyAlignment="1">
      <alignment horizontal="center" vertical="center" wrapText="1"/>
    </xf>
    <xf numFmtId="0" fontId="17" fillId="6" borderId="27" xfId="0" applyFont="1" applyFill="1" applyBorder="1" applyAlignment="1">
      <alignment horizontal="center" vertical="center" wrapText="1"/>
    </xf>
    <xf numFmtId="14" fontId="22" fillId="17" borderId="12" xfId="0" applyNumberFormat="1" applyFont="1" applyFill="1" applyBorder="1" applyAlignment="1" applyProtection="1">
      <alignment horizontal="center" vertical="center" wrapText="1"/>
      <protection locked="0"/>
    </xf>
    <xf numFmtId="0" fontId="22" fillId="17" borderId="12" xfId="0" applyFont="1" applyFill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 wrapText="1"/>
    </xf>
    <xf numFmtId="20" fontId="17" fillId="6" borderId="18" xfId="0" applyNumberFormat="1" applyFont="1" applyFill="1" applyBorder="1" applyAlignment="1">
      <alignment horizontal="center" vertical="center" wrapText="1"/>
    </xf>
    <xf numFmtId="165" fontId="17" fillId="6" borderId="18" xfId="0" applyNumberFormat="1" applyFont="1" applyFill="1" applyBorder="1" applyAlignment="1">
      <alignment horizontal="center" vertical="center" wrapText="1"/>
    </xf>
    <xf numFmtId="0" fontId="17" fillId="6" borderId="18" xfId="0" applyFont="1" applyFill="1" applyBorder="1" applyAlignment="1">
      <alignment horizontal="center" vertical="center" wrapText="1"/>
    </xf>
    <xf numFmtId="14" fontId="21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6" borderId="1" xfId="0" applyFont="1" applyFill="1" applyBorder="1" applyAlignment="1">
      <alignment horizontal="center" vertical="center" wrapText="1"/>
    </xf>
    <xf numFmtId="20" fontId="17" fillId="6" borderId="1" xfId="0" applyNumberFormat="1" applyFont="1" applyFill="1" applyBorder="1" applyAlignment="1">
      <alignment horizontal="center" vertical="center" wrapText="1"/>
    </xf>
    <xf numFmtId="0" fontId="16" fillId="6" borderId="13" xfId="0" applyFont="1" applyFill="1" applyBorder="1" applyAlignment="1">
      <alignment horizontal="center" vertical="center" wrapText="1"/>
    </xf>
    <xf numFmtId="165" fontId="17" fillId="6" borderId="15" xfId="0" applyNumberFormat="1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6" fillId="6" borderId="17" xfId="0" applyFont="1" applyFill="1" applyBorder="1" applyAlignment="1">
      <alignment horizontal="center" vertical="center" wrapText="1"/>
    </xf>
    <xf numFmtId="165" fontId="17" fillId="6" borderId="19" xfId="0" applyNumberFormat="1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20" fontId="17" fillId="6" borderId="1" xfId="0" applyNumberFormat="1" applyFont="1" applyFill="1" applyBorder="1" applyAlignment="1" applyProtection="1">
      <alignment horizontal="center" vertical="center" wrapText="1"/>
      <protection locked="0"/>
    </xf>
    <xf numFmtId="20" fontId="21" fillId="6" borderId="28" xfId="0" applyNumberFormat="1" applyFont="1" applyFill="1" applyBorder="1" applyAlignment="1" applyProtection="1">
      <alignment horizontal="center" vertical="center" wrapText="1"/>
      <protection locked="0"/>
    </xf>
    <xf numFmtId="20" fontId="21" fillId="6" borderId="18" xfId="0" applyNumberFormat="1" applyFont="1" applyFill="1" applyBorder="1" applyAlignment="1">
      <alignment horizontal="center" vertical="center" wrapText="1"/>
    </xf>
    <xf numFmtId="0" fontId="18" fillId="22" borderId="29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20" fontId="17" fillId="6" borderId="20" xfId="0" applyNumberFormat="1" applyFont="1" applyFill="1" applyBorder="1" applyAlignment="1">
      <alignment horizontal="center" vertical="center" wrapText="1"/>
    </xf>
    <xf numFmtId="14" fontId="21" fillId="6" borderId="18" xfId="0" applyNumberFormat="1" applyFont="1" applyFill="1" applyBorder="1" applyAlignment="1">
      <alignment horizontal="center" vertical="center" wrapText="1"/>
    </xf>
    <xf numFmtId="0" fontId="21" fillId="6" borderId="19" xfId="0" applyFont="1" applyFill="1" applyBorder="1" applyAlignment="1">
      <alignment horizontal="center" vertical="center" wrapText="1"/>
    </xf>
    <xf numFmtId="0" fontId="21" fillId="6" borderId="21" xfId="0" applyFont="1" applyFill="1" applyBorder="1" applyAlignment="1">
      <alignment horizontal="center" vertical="center" wrapText="1"/>
    </xf>
    <xf numFmtId="0" fontId="17" fillId="6" borderId="30" xfId="0" applyFont="1" applyFill="1" applyBorder="1" applyAlignment="1">
      <alignment horizontal="center" vertical="center" wrapText="1"/>
    </xf>
    <xf numFmtId="0" fontId="22" fillId="19" borderId="1" xfId="0" applyFont="1" applyFill="1" applyBorder="1" applyAlignment="1">
      <alignment horizontal="center" vertical="center" wrapText="1"/>
    </xf>
    <xf numFmtId="0" fontId="21" fillId="6" borderId="31" xfId="0" applyFont="1" applyFill="1" applyBorder="1" applyAlignment="1">
      <alignment horizontal="center" vertical="center" wrapText="1"/>
    </xf>
    <xf numFmtId="20" fontId="21" fillId="6" borderId="20" xfId="0" applyNumberFormat="1" applyFont="1" applyFill="1" applyBorder="1" applyAlignment="1">
      <alignment horizontal="center" vertical="center" wrapText="1"/>
    </xf>
    <xf numFmtId="14" fontId="21" fillId="6" borderId="30" xfId="0" applyNumberFormat="1" applyFont="1" applyFill="1" applyBorder="1" applyAlignment="1" applyProtection="1">
      <alignment horizontal="center" vertical="center" wrapText="1"/>
      <protection locked="0"/>
    </xf>
    <xf numFmtId="0" fontId="21" fillId="6" borderId="30" xfId="0" applyFont="1" applyFill="1" applyBorder="1" applyAlignment="1" applyProtection="1">
      <alignment horizontal="center" vertical="center" wrapText="1"/>
      <protection locked="0"/>
    </xf>
    <xf numFmtId="20" fontId="17" fillId="6" borderId="30" xfId="0" applyNumberFormat="1" applyFont="1" applyFill="1" applyBorder="1" applyAlignment="1" applyProtection="1">
      <alignment horizontal="center" vertical="center" wrapText="1"/>
      <protection locked="0"/>
    </xf>
    <xf numFmtId="20" fontId="17" fillId="6" borderId="30" xfId="0" applyNumberFormat="1" applyFont="1" applyFill="1" applyBorder="1" applyAlignment="1">
      <alignment horizontal="center" vertical="center" wrapText="1"/>
    </xf>
    <xf numFmtId="0" fontId="21" fillId="22" borderId="30" xfId="0" applyFont="1" applyFill="1" applyBorder="1" applyAlignment="1">
      <alignment horizontal="center" vertical="center" wrapText="1"/>
    </xf>
    <xf numFmtId="0" fontId="23" fillId="22" borderId="32" xfId="0" applyFont="1" applyFill="1" applyBorder="1" applyAlignment="1">
      <alignment horizontal="center" vertical="center" wrapText="1"/>
    </xf>
    <xf numFmtId="165" fontId="17" fillId="6" borderId="20" xfId="0" applyNumberFormat="1" applyFont="1" applyFill="1" applyBorder="1" applyAlignment="1">
      <alignment horizontal="center" vertical="center" wrapText="1"/>
    </xf>
    <xf numFmtId="14" fontId="21" fillId="6" borderId="21" xfId="0" applyNumberFormat="1" applyFont="1" applyFill="1" applyBorder="1" applyAlignment="1">
      <alignment horizontal="center" vertical="center" wrapText="1"/>
    </xf>
    <xf numFmtId="20" fontId="17" fillId="6" borderId="21" xfId="0" applyNumberFormat="1" applyFont="1" applyFill="1" applyBorder="1" applyAlignment="1">
      <alignment horizontal="center" vertical="center" wrapText="1"/>
    </xf>
    <xf numFmtId="0" fontId="16" fillId="15" borderId="1" xfId="0" applyFont="1" applyFill="1" applyBorder="1" applyAlignment="1">
      <alignment horizontal="center" vertical="center" wrapText="1"/>
    </xf>
    <xf numFmtId="20" fontId="17" fillId="6" borderId="35" xfId="0" applyNumberFormat="1" applyFont="1" applyFill="1" applyBorder="1" applyAlignment="1">
      <alignment horizontal="center" vertical="center" wrapText="1"/>
    </xf>
    <xf numFmtId="165" fontId="17" fillId="6" borderId="21" xfId="0" applyNumberFormat="1" applyFont="1" applyFill="1" applyBorder="1" applyAlignment="1">
      <alignment horizontal="center" vertical="center" wrapText="1"/>
    </xf>
    <xf numFmtId="0" fontId="17" fillId="6" borderId="36" xfId="0" applyFont="1" applyFill="1" applyBorder="1" applyAlignment="1">
      <alignment horizontal="center" vertical="center" wrapText="1"/>
    </xf>
    <xf numFmtId="0" fontId="24" fillId="44" borderId="37" xfId="0" applyFont="1" applyFill="1" applyBorder="1" applyAlignment="1">
      <alignment horizontal="center" vertical="center" wrapText="1"/>
    </xf>
    <xf numFmtId="0" fontId="16" fillId="44" borderId="38" xfId="0" applyFont="1" applyFill="1" applyBorder="1" applyAlignment="1">
      <alignment horizontal="center" vertical="center" wrapText="1"/>
    </xf>
    <xf numFmtId="14" fontId="21" fillId="47" borderId="39" xfId="0" applyNumberFormat="1" applyFont="1" applyFill="1" applyBorder="1" applyAlignment="1">
      <alignment horizontal="center" vertical="center" wrapText="1"/>
    </xf>
    <xf numFmtId="0" fontId="21" fillId="47" borderId="39" xfId="0" applyFont="1" applyFill="1" applyBorder="1" applyAlignment="1">
      <alignment horizontal="center" vertical="center" wrapText="1"/>
    </xf>
    <xf numFmtId="20" fontId="17" fillId="47" borderId="39" xfId="0" applyNumberFormat="1" applyFont="1" applyFill="1" applyBorder="1" applyAlignment="1">
      <alignment horizontal="center" vertical="center" wrapText="1"/>
    </xf>
    <xf numFmtId="0" fontId="21" fillId="46" borderId="39" xfId="0" applyFont="1" applyFill="1" applyBorder="1" applyAlignment="1">
      <alignment horizontal="center" vertical="center" wrapText="1"/>
    </xf>
    <xf numFmtId="0" fontId="16" fillId="44" borderId="39" xfId="0" applyFont="1" applyFill="1" applyBorder="1" applyAlignment="1">
      <alignment horizontal="center" vertical="center" wrapText="1"/>
    </xf>
    <xf numFmtId="20" fontId="17" fillId="44" borderId="41" xfId="0" applyNumberFormat="1" applyFont="1" applyFill="1" applyBorder="1" applyAlignment="1">
      <alignment horizontal="center" vertical="center" wrapText="1"/>
    </xf>
    <xf numFmtId="165" fontId="17" fillId="45" borderId="37" xfId="0" applyNumberFormat="1" applyFont="1" applyFill="1" applyBorder="1" applyAlignment="1">
      <alignment horizontal="center" vertical="center" wrapText="1"/>
    </xf>
    <xf numFmtId="0" fontId="17" fillId="44" borderId="37" xfId="0" applyFont="1" applyFill="1" applyBorder="1" applyAlignment="1">
      <alignment horizontal="center" vertical="center" wrapText="1"/>
    </xf>
    <xf numFmtId="0" fontId="16" fillId="6" borderId="22" xfId="0" applyFont="1" applyFill="1" applyBorder="1" applyAlignment="1">
      <alignment horizontal="center" vertical="center" wrapText="1"/>
    </xf>
    <xf numFmtId="0" fontId="16" fillId="15" borderId="42" xfId="0" applyFont="1" applyFill="1" applyBorder="1" applyAlignment="1">
      <alignment horizontal="center" vertical="center" wrapText="1"/>
    </xf>
    <xf numFmtId="14" fontId="17" fillId="21" borderId="43" xfId="0" applyNumberFormat="1" applyFont="1" applyFill="1" applyBorder="1" applyAlignment="1">
      <alignment horizontal="center" vertical="center" wrapText="1"/>
    </xf>
    <xf numFmtId="0" fontId="17" fillId="21" borderId="14" xfId="0" applyFont="1" applyFill="1" applyBorder="1" applyAlignment="1">
      <alignment horizontal="center" vertical="center" wrapText="1"/>
    </xf>
    <xf numFmtId="20" fontId="17" fillId="6" borderId="27" xfId="0" applyNumberFormat="1" applyFont="1" applyFill="1" applyBorder="1" applyAlignment="1">
      <alignment horizontal="center" vertical="center" wrapText="1"/>
    </xf>
    <xf numFmtId="20" fontId="17" fillId="6" borderId="44" xfId="0" applyNumberFormat="1" applyFont="1" applyFill="1" applyBorder="1" applyAlignment="1">
      <alignment horizontal="center" vertical="center" wrapText="1"/>
    </xf>
    <xf numFmtId="0" fontId="21" fillId="6" borderId="30" xfId="0" applyFont="1" applyFill="1" applyBorder="1" applyAlignment="1">
      <alignment horizontal="center" vertical="center" wrapText="1"/>
    </xf>
    <xf numFmtId="20" fontId="17" fillId="6" borderId="45" xfId="0" applyNumberFormat="1" applyFont="1" applyFill="1" applyBorder="1" applyAlignment="1">
      <alignment horizontal="center" vertical="center" wrapText="1"/>
    </xf>
    <xf numFmtId="0" fontId="16" fillId="15" borderId="22" xfId="0" applyFont="1" applyFill="1" applyBorder="1" applyAlignment="1">
      <alignment horizontal="center" vertical="center" wrapText="1"/>
    </xf>
    <xf numFmtId="0" fontId="16" fillId="15" borderId="0" xfId="0" applyFont="1" applyFill="1" applyAlignment="1">
      <alignment horizontal="center" vertical="center" wrapText="1"/>
    </xf>
    <xf numFmtId="14" fontId="17" fillId="21" borderId="27" xfId="0" applyNumberFormat="1" applyFont="1" applyFill="1" applyBorder="1" applyAlignment="1">
      <alignment horizontal="center" vertical="center" wrapText="1"/>
    </xf>
    <xf numFmtId="0" fontId="17" fillId="21" borderId="22" xfId="0" applyFont="1" applyFill="1" applyBorder="1" applyAlignment="1">
      <alignment horizontal="center" vertical="center" wrapText="1"/>
    </xf>
    <xf numFmtId="0" fontId="18" fillId="22" borderId="18" xfId="0" applyFont="1" applyFill="1" applyBorder="1" applyAlignment="1">
      <alignment horizontal="center" vertical="center"/>
    </xf>
    <xf numFmtId="0" fontId="18" fillId="22" borderId="18" xfId="0" applyFont="1" applyFill="1" applyBorder="1" applyAlignment="1">
      <alignment vertical="center"/>
    </xf>
    <xf numFmtId="0" fontId="16" fillId="6" borderId="29" xfId="0" applyFont="1" applyFill="1" applyBorder="1" applyAlignment="1">
      <alignment horizontal="center" vertical="center" wrapText="1"/>
    </xf>
    <xf numFmtId="14" fontId="17" fillId="6" borderId="14" xfId="0" applyNumberFormat="1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20" fontId="17" fillId="6" borderId="14" xfId="0" applyNumberFormat="1" applyFont="1" applyFill="1" applyBorder="1" applyAlignment="1">
      <alignment horizontal="center" vertical="center" wrapText="1"/>
    </xf>
    <xf numFmtId="0" fontId="17" fillId="22" borderId="14" xfId="0" applyFont="1" applyFill="1" applyBorder="1" applyAlignment="1">
      <alignment horizontal="center" vertical="center" wrapText="1"/>
    </xf>
    <xf numFmtId="0" fontId="25" fillId="22" borderId="14" xfId="0" applyFont="1" applyFill="1" applyBorder="1" applyAlignment="1">
      <alignment horizontal="left" vertical="center" wrapText="1"/>
    </xf>
    <xf numFmtId="0" fontId="16" fillId="22" borderId="0" xfId="0" applyFont="1" applyFill="1" applyAlignment="1">
      <alignment horizontal="center" vertical="center" wrapText="1"/>
    </xf>
    <xf numFmtId="0" fontId="17" fillId="22" borderId="18" xfId="0" applyFont="1" applyFill="1" applyBorder="1" applyAlignment="1">
      <alignment horizontal="center" vertical="center" wrapText="1"/>
    </xf>
    <xf numFmtId="0" fontId="25" fillId="22" borderId="18" xfId="0" applyFont="1" applyFill="1" applyBorder="1" applyAlignment="1">
      <alignment horizontal="left" vertical="center" wrapText="1"/>
    </xf>
    <xf numFmtId="0" fontId="17" fillId="22" borderId="27" xfId="0" applyFont="1" applyFill="1" applyBorder="1" applyAlignment="1">
      <alignment horizontal="center" vertical="center" wrapText="1"/>
    </xf>
    <xf numFmtId="14" fontId="17" fillId="6" borderId="46" xfId="0" applyNumberFormat="1" applyFont="1" applyFill="1" applyBorder="1" applyAlignment="1">
      <alignment horizontal="center" vertical="center" wrapText="1"/>
    </xf>
    <xf numFmtId="0" fontId="17" fillId="6" borderId="46" xfId="0" applyFont="1" applyFill="1" applyBorder="1" applyAlignment="1">
      <alignment horizontal="center" vertical="center" wrapText="1"/>
    </xf>
    <xf numFmtId="20" fontId="17" fillId="22" borderId="36" xfId="0" applyNumberFormat="1" applyFont="1" applyFill="1" applyBorder="1" applyAlignment="1">
      <alignment horizontal="center" vertical="center" wrapText="1"/>
    </xf>
    <xf numFmtId="0" fontId="16" fillId="6" borderId="47" xfId="0" applyFont="1" applyFill="1" applyBorder="1" applyAlignment="1">
      <alignment horizontal="center" vertical="center" wrapText="1"/>
    </xf>
    <xf numFmtId="0" fontId="17" fillId="6" borderId="21" xfId="0" applyFont="1" applyFill="1" applyBorder="1" applyAlignment="1">
      <alignment horizontal="center" vertical="center" wrapText="1"/>
    </xf>
    <xf numFmtId="0" fontId="16" fillId="46" borderId="48" xfId="0" applyFont="1" applyFill="1" applyBorder="1" applyAlignment="1">
      <alignment horizontal="center" vertical="center" wrapText="1"/>
    </xf>
    <xf numFmtId="14" fontId="17" fillId="45" borderId="49" xfId="0" applyNumberFormat="1" applyFont="1" applyFill="1" applyBorder="1" applyAlignment="1">
      <alignment horizontal="center" vertical="center" wrapText="1"/>
    </xf>
    <xf numFmtId="0" fontId="17" fillId="45" borderId="49" xfId="0" applyFont="1" applyFill="1" applyBorder="1" applyAlignment="1">
      <alignment horizontal="center" vertical="center" wrapText="1"/>
    </xf>
    <xf numFmtId="20" fontId="17" fillId="47" borderId="14" xfId="0" applyNumberFormat="1" applyFont="1" applyFill="1" applyBorder="1" applyAlignment="1">
      <alignment horizontal="center" vertical="center" wrapText="1"/>
    </xf>
    <xf numFmtId="20" fontId="17" fillId="47" borderId="50" xfId="0" applyNumberFormat="1" applyFont="1" applyFill="1" applyBorder="1" applyAlignment="1">
      <alignment horizontal="center" vertical="center" wrapText="1"/>
    </xf>
    <xf numFmtId="0" fontId="18" fillId="44" borderId="14" xfId="0" applyFont="1" applyFill="1" applyBorder="1" applyAlignment="1">
      <alignment vertical="center" wrapText="1"/>
    </xf>
    <xf numFmtId="0" fontId="23" fillId="44" borderId="43" xfId="0" applyFont="1" applyFill="1" applyBorder="1" applyAlignment="1">
      <alignment horizontal="center" vertical="center" wrapText="1"/>
    </xf>
    <xf numFmtId="20" fontId="17" fillId="44" borderId="14" xfId="0" applyNumberFormat="1" applyFont="1" applyFill="1" applyBorder="1" applyAlignment="1">
      <alignment horizontal="center" vertical="center" wrapText="1"/>
    </xf>
    <xf numFmtId="165" fontId="17" fillId="44" borderId="18" xfId="0" applyNumberFormat="1" applyFont="1" applyFill="1" applyBorder="1" applyAlignment="1">
      <alignment horizontal="center" vertical="center" wrapText="1"/>
    </xf>
    <xf numFmtId="0" fontId="16" fillId="44" borderId="16" xfId="0" applyFont="1" applyFill="1" applyBorder="1" applyAlignment="1">
      <alignment horizontal="center" vertical="center" wrapText="1"/>
    </xf>
    <xf numFmtId="14" fontId="17" fillId="47" borderId="51" xfId="0" applyNumberFormat="1" applyFont="1" applyFill="1" applyBorder="1" applyAlignment="1">
      <alignment horizontal="center" vertical="center" wrapText="1"/>
    </xf>
    <xf numFmtId="0" fontId="17" fillId="47" borderId="14" xfId="0" applyFont="1" applyFill="1" applyBorder="1" applyAlignment="1">
      <alignment horizontal="center" vertical="center" wrapText="1"/>
    </xf>
    <xf numFmtId="0" fontId="18" fillId="44" borderId="18" xfId="0" applyFont="1" applyFill="1" applyBorder="1" applyAlignment="1">
      <alignment vertical="center" wrapText="1"/>
    </xf>
    <xf numFmtId="0" fontId="16" fillId="44" borderId="13" xfId="0" applyFont="1" applyFill="1" applyBorder="1" applyAlignment="1">
      <alignment horizontal="center" vertical="center" wrapText="1"/>
    </xf>
    <xf numFmtId="0" fontId="17" fillId="44" borderId="13" xfId="0" applyFont="1" applyFill="1" applyBorder="1" applyAlignment="1">
      <alignment horizontal="center" vertical="center" wrapText="1"/>
    </xf>
    <xf numFmtId="0" fontId="23" fillId="44" borderId="17" xfId="0" applyFont="1" applyFill="1" applyBorder="1" applyAlignment="1">
      <alignment horizontal="center" vertical="center" wrapText="1"/>
    </xf>
    <xf numFmtId="14" fontId="17" fillId="44" borderId="15" xfId="0" applyNumberFormat="1" applyFont="1" applyFill="1" applyBorder="1" applyAlignment="1">
      <alignment horizontal="center" vertical="center" wrapText="1"/>
    </xf>
    <xf numFmtId="0" fontId="21" fillId="44" borderId="12" xfId="0" applyFont="1" applyFill="1" applyBorder="1" applyAlignment="1">
      <alignment horizontal="center" vertical="center" wrapText="1"/>
    </xf>
    <xf numFmtId="20" fontId="21" fillId="44" borderId="1" xfId="0" applyNumberFormat="1" applyFont="1" applyFill="1" applyBorder="1" applyAlignment="1">
      <alignment horizontal="center" vertical="center" wrapText="1"/>
    </xf>
    <xf numFmtId="0" fontId="19" fillId="44" borderId="17" xfId="0" applyFont="1" applyFill="1" applyBorder="1" applyAlignment="1">
      <alignment horizontal="center" vertical="center" wrapText="1"/>
    </xf>
    <xf numFmtId="0" fontId="21" fillId="44" borderId="1" xfId="0" applyFont="1" applyFill="1" applyBorder="1" applyAlignment="1">
      <alignment horizontal="center" vertical="center" wrapText="1"/>
    </xf>
    <xf numFmtId="14" fontId="17" fillId="10" borderId="12" xfId="0" applyNumberFormat="1" applyFont="1" applyFill="1" applyBorder="1" applyAlignment="1">
      <alignment horizontal="center" vertical="center" wrapText="1"/>
    </xf>
    <xf numFmtId="0" fontId="17" fillId="10" borderId="12" xfId="0" applyFont="1" applyFill="1" applyBorder="1" applyAlignment="1">
      <alignment horizontal="center" vertical="center" wrapText="1"/>
    </xf>
    <xf numFmtId="20" fontId="17" fillId="10" borderId="17" xfId="0" applyNumberFormat="1" applyFont="1" applyFill="1" applyBorder="1" applyAlignment="1">
      <alignment horizontal="center" vertical="center" wrapText="1"/>
    </xf>
    <xf numFmtId="20" fontId="17" fillId="10" borderId="1" xfId="0" applyNumberFormat="1" applyFont="1" applyFill="1" applyBorder="1" applyAlignment="1">
      <alignment horizontal="center" vertical="center" wrapText="1"/>
    </xf>
    <xf numFmtId="0" fontId="18" fillId="44" borderId="19" xfId="0" applyFont="1" applyFill="1" applyBorder="1" applyAlignment="1">
      <alignment vertical="center" wrapText="1"/>
    </xf>
    <xf numFmtId="0" fontId="21" fillId="44" borderId="17" xfId="0" applyFont="1" applyFill="1" applyBorder="1" applyAlignment="1">
      <alignment horizontal="center" vertical="center" wrapText="1"/>
    </xf>
    <xf numFmtId="0" fontId="25" fillId="44" borderId="19" xfId="0" applyFont="1" applyFill="1" applyBorder="1" applyAlignment="1">
      <alignment horizontal="left" vertical="center" wrapText="1"/>
    </xf>
    <xf numFmtId="0" fontId="17" fillId="44" borderId="17" xfId="0" applyFont="1" applyFill="1" applyBorder="1" applyAlignment="1">
      <alignment horizontal="center" vertical="center" wrapText="1"/>
    </xf>
    <xf numFmtId="0" fontId="23" fillId="44" borderId="16" xfId="0" applyFont="1" applyFill="1" applyBorder="1" applyAlignment="1">
      <alignment horizontal="center" vertical="center" wrapText="1"/>
    </xf>
    <xf numFmtId="14" fontId="21" fillId="44" borderId="12" xfId="0" applyNumberFormat="1" applyFont="1" applyFill="1" applyBorder="1" applyAlignment="1">
      <alignment horizontal="center" vertical="center" wrapText="1"/>
    </xf>
    <xf numFmtId="20" fontId="17" fillId="46" borderId="18" xfId="0" applyNumberFormat="1" applyFont="1" applyFill="1" applyBorder="1" applyAlignment="1">
      <alignment horizontal="center" vertical="center" wrapText="1"/>
    </xf>
    <xf numFmtId="0" fontId="16" fillId="44" borderId="18" xfId="0" applyFont="1" applyFill="1" applyBorder="1" applyAlignment="1">
      <alignment horizontal="center" vertical="center" wrapText="1"/>
    </xf>
    <xf numFmtId="20" fontId="21" fillId="44" borderId="18" xfId="0" applyNumberFormat="1" applyFont="1" applyFill="1" applyBorder="1" applyAlignment="1">
      <alignment horizontal="center" vertical="center" wrapText="1"/>
    </xf>
    <xf numFmtId="14" fontId="17" fillId="44" borderId="20" xfId="0" applyNumberFormat="1" applyFont="1" applyFill="1" applyBorder="1" applyAlignment="1">
      <alignment horizontal="center" vertical="center" wrapText="1"/>
    </xf>
    <xf numFmtId="0" fontId="17" fillId="44" borderId="32" xfId="0" applyFont="1" applyFill="1" applyBorder="1" applyAlignment="1">
      <alignment horizontal="center" vertical="center" wrapText="1"/>
    </xf>
    <xf numFmtId="0" fontId="16" fillId="44" borderId="29" xfId="0" applyFont="1" applyFill="1" applyBorder="1" applyAlignment="1">
      <alignment horizontal="center" vertical="center" wrapText="1"/>
    </xf>
    <xf numFmtId="20" fontId="17" fillId="44" borderId="16" xfId="0" applyNumberFormat="1" applyFont="1" applyFill="1" applyBorder="1" applyAlignment="1">
      <alignment horizontal="center" vertical="center" wrapText="1"/>
    </xf>
    <xf numFmtId="20" fontId="18" fillId="46" borderId="32" xfId="0" applyNumberFormat="1" applyFont="1" applyFill="1" applyBorder="1" applyAlignment="1">
      <alignment horizontal="center" vertical="center" wrapText="1"/>
    </xf>
    <xf numFmtId="20" fontId="18" fillId="46" borderId="30" xfId="0" applyNumberFormat="1" applyFont="1" applyFill="1" applyBorder="1" applyAlignment="1">
      <alignment horizontal="center" vertical="center" wrapText="1"/>
    </xf>
    <xf numFmtId="0" fontId="18" fillId="44" borderId="52" xfId="0" applyFont="1" applyFill="1" applyBorder="1" applyAlignment="1">
      <alignment vertical="center" wrapText="1"/>
    </xf>
    <xf numFmtId="0" fontId="23" fillId="46" borderId="18" xfId="0" applyFont="1" applyFill="1" applyBorder="1" applyAlignment="1">
      <alignment horizontal="center" vertical="center" wrapText="1"/>
    </xf>
    <xf numFmtId="165" fontId="17" fillId="44" borderId="15" xfId="0" applyNumberFormat="1" applyFont="1" applyFill="1" applyBorder="1" applyAlignment="1">
      <alignment horizontal="center" vertical="center" wrapText="1"/>
    </xf>
    <xf numFmtId="0" fontId="18" fillId="46" borderId="1" xfId="0" applyFont="1" applyFill="1" applyBorder="1" applyAlignment="1">
      <alignment horizontal="center" vertical="center"/>
    </xf>
    <xf numFmtId="14" fontId="18" fillId="46" borderId="12" xfId="0" applyNumberFormat="1" applyFont="1" applyFill="1" applyBorder="1" applyAlignment="1">
      <alignment horizontal="center" vertical="center" wrapText="1"/>
    </xf>
    <xf numFmtId="0" fontId="18" fillId="46" borderId="1" xfId="0" applyFont="1" applyFill="1" applyBorder="1" applyAlignment="1">
      <alignment horizontal="center" vertical="center" wrapText="1"/>
    </xf>
    <xf numFmtId="14" fontId="17" fillId="10" borderId="19" xfId="0" applyNumberFormat="1" applyFont="1" applyFill="1" applyBorder="1" applyAlignment="1">
      <alignment horizontal="center" vertical="center" wrapText="1"/>
    </xf>
    <xf numFmtId="0" fontId="17" fillId="10" borderId="17" xfId="0" applyFont="1" applyFill="1" applyBorder="1" applyAlignment="1">
      <alignment horizontal="center" vertical="center" wrapText="1"/>
    </xf>
    <xf numFmtId="20" fontId="17" fillId="10" borderId="29" xfId="0" applyNumberFormat="1" applyFont="1" applyFill="1" applyBorder="1" applyAlignment="1">
      <alignment horizontal="center" vertical="center" wrapText="1"/>
    </xf>
    <xf numFmtId="20" fontId="17" fillId="10" borderId="16" xfId="0" applyNumberFormat="1" applyFont="1" applyFill="1" applyBorder="1" applyAlignment="1">
      <alignment horizontal="center" vertical="center" wrapText="1"/>
    </xf>
    <xf numFmtId="0" fontId="22" fillId="19" borderId="0" xfId="0" applyFont="1" applyFill="1" applyAlignment="1">
      <alignment horizontal="center" vertical="center" wrapText="1"/>
    </xf>
    <xf numFmtId="0" fontId="23" fillId="46" borderId="18" xfId="0" applyFont="1" applyFill="1" applyBorder="1" applyAlignment="1">
      <alignment horizontal="center" vertical="center"/>
    </xf>
    <xf numFmtId="20" fontId="17" fillId="10" borderId="18" xfId="0" applyNumberFormat="1" applyFont="1" applyFill="1" applyBorder="1" applyAlignment="1">
      <alignment horizontal="center" vertical="center" wrapText="1"/>
    </xf>
    <xf numFmtId="0" fontId="18" fillId="12" borderId="18" xfId="0" applyFont="1" applyFill="1" applyBorder="1" applyAlignment="1">
      <alignment horizontal="center" vertical="center"/>
    </xf>
    <xf numFmtId="0" fontId="18" fillId="44" borderId="53" xfId="0" applyFont="1" applyFill="1" applyBorder="1" applyAlignment="1">
      <alignment vertical="center" wrapText="1"/>
    </xf>
    <xf numFmtId="0" fontId="18" fillId="46" borderId="14" xfId="0" applyFont="1" applyFill="1" applyBorder="1" applyAlignment="1">
      <alignment horizontal="center" vertical="center"/>
    </xf>
    <xf numFmtId="0" fontId="25" fillId="46" borderId="18" xfId="0" applyFont="1" applyFill="1" applyBorder="1" applyAlignment="1">
      <alignment vertical="center"/>
    </xf>
    <xf numFmtId="0" fontId="18" fillId="46" borderId="18" xfId="0" applyFont="1" applyFill="1" applyBorder="1" applyAlignment="1">
      <alignment vertical="center"/>
    </xf>
    <xf numFmtId="0" fontId="16" fillId="44" borderId="33" xfId="0" applyFont="1" applyFill="1" applyBorder="1" applyAlignment="1">
      <alignment horizontal="center" vertical="center" wrapText="1"/>
    </xf>
    <xf numFmtId="0" fontId="16" fillId="44" borderId="54" xfId="0" applyFont="1" applyFill="1" applyBorder="1" applyAlignment="1">
      <alignment horizontal="center" vertical="center" wrapText="1"/>
    </xf>
    <xf numFmtId="14" fontId="17" fillId="45" borderId="26" xfId="0" applyNumberFormat="1" applyFont="1" applyFill="1" applyBorder="1" applyAlignment="1">
      <alignment horizontal="center" vertical="center" wrapText="1"/>
    </xf>
    <xf numFmtId="0" fontId="17" fillId="45" borderId="26" xfId="0" applyFont="1" applyFill="1" applyBorder="1" applyAlignment="1">
      <alignment horizontal="center" vertical="center" wrapText="1"/>
    </xf>
    <xf numFmtId="0" fontId="18" fillId="44" borderId="21" xfId="0" applyFont="1" applyFill="1" applyBorder="1" applyAlignment="1">
      <alignment vertical="center" wrapText="1"/>
    </xf>
    <xf numFmtId="0" fontId="16" fillId="44" borderId="55" xfId="0" applyFont="1" applyFill="1" applyBorder="1" applyAlignment="1">
      <alignment horizontal="center" vertical="center" wrapText="1"/>
    </xf>
    <xf numFmtId="14" fontId="17" fillId="15" borderId="14" xfId="0" applyNumberFormat="1" applyFont="1" applyFill="1" applyBorder="1" applyAlignment="1">
      <alignment horizontal="center" vertical="center" wrapText="1"/>
    </xf>
    <xf numFmtId="0" fontId="17" fillId="15" borderId="56" xfId="0" applyFont="1" applyFill="1" applyBorder="1" applyAlignment="1">
      <alignment horizontal="center" vertical="center" wrapText="1"/>
    </xf>
    <xf numFmtId="0" fontId="18" fillId="6" borderId="14" xfId="0" applyFont="1" applyFill="1" applyBorder="1" applyAlignment="1">
      <alignment vertical="center" wrapText="1"/>
    </xf>
    <xf numFmtId="0" fontId="16" fillId="6" borderId="15" xfId="1" applyFont="1" applyFill="1" applyBorder="1" applyAlignment="1">
      <alignment vertical="center" wrapText="1"/>
    </xf>
    <xf numFmtId="20" fontId="17" fillId="6" borderId="12" xfId="1" applyNumberFormat="1" applyFont="1" applyFill="1" applyBorder="1" applyAlignment="1">
      <alignment horizontal="center" vertical="center" wrapText="1"/>
    </xf>
    <xf numFmtId="165" fontId="17" fillId="6" borderId="12" xfId="1" applyNumberFormat="1" applyFont="1" applyFill="1" applyBorder="1" applyAlignment="1">
      <alignment horizontal="center" vertical="center" wrapText="1"/>
    </xf>
    <xf numFmtId="0" fontId="17" fillId="6" borderId="12" xfId="1" applyFont="1" applyFill="1" applyBorder="1" applyAlignment="1">
      <alignment horizontal="center" vertical="center" wrapText="1"/>
    </xf>
    <xf numFmtId="0" fontId="16" fillId="6" borderId="16" xfId="0" applyFont="1" applyFill="1" applyBorder="1" applyAlignment="1">
      <alignment horizontal="center" vertical="center" wrapText="1"/>
    </xf>
    <xf numFmtId="14" fontId="17" fillId="6" borderId="12" xfId="0" applyNumberFormat="1" applyFont="1" applyFill="1" applyBorder="1" applyAlignment="1">
      <alignment horizontal="center" vertical="center" wrapText="1"/>
    </xf>
    <xf numFmtId="0" fontId="18" fillId="6" borderId="18" xfId="0" applyFont="1" applyFill="1" applyBorder="1" applyAlignment="1">
      <alignment vertical="center" wrapText="1"/>
    </xf>
    <xf numFmtId="20" fontId="17" fillId="6" borderId="1" xfId="1" applyNumberFormat="1" applyFont="1" applyFill="1" applyBorder="1" applyAlignment="1">
      <alignment horizontal="center" vertical="center" wrapText="1"/>
    </xf>
    <xf numFmtId="165" fontId="17" fillId="6" borderId="1" xfId="1" applyNumberFormat="1" applyFont="1" applyFill="1" applyBorder="1" applyAlignment="1">
      <alignment horizontal="center" vertical="center" wrapText="1"/>
    </xf>
    <xf numFmtId="14" fontId="17" fillId="6" borderId="1" xfId="0" applyNumberFormat="1" applyFont="1" applyFill="1" applyBorder="1" applyAlignment="1">
      <alignment horizontal="center" vertical="center" wrapText="1"/>
    </xf>
    <xf numFmtId="0" fontId="18" fillId="6" borderId="27" xfId="0" applyFont="1" applyFill="1" applyBorder="1" applyAlignment="1">
      <alignment vertical="center" wrapText="1"/>
    </xf>
    <xf numFmtId="20" fontId="17" fillId="6" borderId="30" xfId="1" applyNumberFormat="1" applyFont="1" applyFill="1" applyBorder="1" applyAlignment="1">
      <alignment horizontal="center" vertical="center" wrapText="1"/>
    </xf>
    <xf numFmtId="165" fontId="17" fillId="6" borderId="30" xfId="1" applyNumberFormat="1" applyFont="1" applyFill="1" applyBorder="1" applyAlignment="1">
      <alignment horizontal="center" vertical="center" wrapText="1"/>
    </xf>
    <xf numFmtId="0" fontId="17" fillId="6" borderId="30" xfId="1" applyFont="1" applyFill="1" applyBorder="1" applyAlignment="1">
      <alignment horizontal="center" vertical="center" wrapText="1"/>
    </xf>
    <xf numFmtId="14" fontId="17" fillId="6" borderId="30" xfId="0" applyNumberFormat="1" applyFont="1" applyFill="1" applyBorder="1" applyAlignment="1">
      <alignment horizontal="center" vertical="center" wrapText="1"/>
    </xf>
    <xf numFmtId="0" fontId="16" fillId="6" borderId="18" xfId="1" applyFont="1" applyFill="1" applyBorder="1" applyAlignment="1">
      <alignment horizontal="center" vertical="center" wrapText="1"/>
    </xf>
    <xf numFmtId="20" fontId="17" fillId="6" borderId="18" xfId="1" applyNumberFormat="1" applyFont="1" applyFill="1" applyBorder="1" applyAlignment="1">
      <alignment horizontal="center" vertical="center" wrapText="1"/>
    </xf>
    <xf numFmtId="165" fontId="17" fillId="6" borderId="18" xfId="1" applyNumberFormat="1" applyFont="1" applyFill="1" applyBorder="1" applyAlignment="1">
      <alignment horizontal="center" vertical="center" wrapText="1"/>
    </xf>
    <xf numFmtId="0" fontId="17" fillId="6" borderId="18" xfId="1" applyFont="1" applyFill="1" applyBorder="1" applyAlignment="1">
      <alignment horizontal="center" vertical="center" wrapText="1"/>
    </xf>
    <xf numFmtId="14" fontId="17" fillId="6" borderId="18" xfId="0" applyNumberFormat="1" applyFont="1" applyFill="1" applyBorder="1" applyAlignment="1">
      <alignment horizontal="center" vertical="center" wrapText="1"/>
    </xf>
    <xf numFmtId="0" fontId="16" fillId="6" borderId="57" xfId="1" applyFont="1" applyFill="1" applyBorder="1" applyAlignment="1">
      <alignment horizontal="center" vertical="center" wrapText="1"/>
    </xf>
    <xf numFmtId="0" fontId="17" fillId="6" borderId="16" xfId="1" applyFont="1" applyFill="1" applyBorder="1" applyAlignment="1">
      <alignment horizontal="center" vertical="center" wrapText="1"/>
    </xf>
    <xf numFmtId="0" fontId="18" fillId="6" borderId="58" xfId="0" applyFont="1" applyFill="1" applyBorder="1" applyAlignment="1">
      <alignment vertical="center" wrapText="1"/>
    </xf>
    <xf numFmtId="20" fontId="17" fillId="6" borderId="45" xfId="1" applyNumberFormat="1" applyFont="1" applyFill="1" applyBorder="1" applyAlignment="1">
      <alignment horizontal="center" vertical="center" wrapText="1"/>
    </xf>
    <xf numFmtId="165" fontId="17" fillId="6" borderId="45" xfId="1" applyNumberFormat="1" applyFont="1" applyFill="1" applyBorder="1" applyAlignment="1">
      <alignment horizontal="center" vertical="center" wrapText="1"/>
    </xf>
    <xf numFmtId="0" fontId="17" fillId="6" borderId="45" xfId="1" applyFont="1" applyFill="1" applyBorder="1" applyAlignment="1">
      <alignment horizontal="center" vertical="center" wrapText="1"/>
    </xf>
    <xf numFmtId="0" fontId="16" fillId="6" borderId="59" xfId="0" applyFont="1" applyFill="1" applyBorder="1" applyAlignment="1">
      <alignment horizontal="center" vertical="center" wrapText="1"/>
    </xf>
    <xf numFmtId="14" fontId="17" fillId="6" borderId="60" xfId="0" applyNumberFormat="1" applyFont="1" applyFill="1" applyBorder="1" applyAlignment="1">
      <alignment horizontal="center" vertical="center" wrapText="1"/>
    </xf>
    <xf numFmtId="0" fontId="17" fillId="6" borderId="61" xfId="0" applyFont="1" applyFill="1" applyBorder="1" applyAlignment="1">
      <alignment horizontal="center" vertical="center" wrapText="1"/>
    </xf>
    <xf numFmtId="0" fontId="18" fillId="22" borderId="21" xfId="0" applyFont="1" applyFill="1" applyBorder="1" applyAlignment="1">
      <alignment horizontal="center" vertical="center"/>
    </xf>
    <xf numFmtId="0" fontId="18" fillId="22" borderId="21" xfId="0" applyFont="1" applyFill="1" applyBorder="1" applyAlignment="1">
      <alignment vertical="center"/>
    </xf>
    <xf numFmtId="14" fontId="17" fillId="10" borderId="14" xfId="0" applyNumberFormat="1" applyFont="1" applyFill="1" applyBorder="1" applyAlignment="1">
      <alignment horizontal="center" vertical="center" wrapText="1"/>
    </xf>
    <xf numFmtId="0" fontId="17" fillId="10" borderId="14" xfId="0" applyFont="1" applyFill="1" applyBorder="1" applyAlignment="1">
      <alignment horizontal="center" vertical="center" wrapText="1"/>
    </xf>
    <xf numFmtId="0" fontId="18" fillId="12" borderId="14" xfId="0" applyFont="1" applyFill="1" applyBorder="1" applyAlignment="1">
      <alignment horizontal="center" vertical="center"/>
    </xf>
    <xf numFmtId="0" fontId="17" fillId="45" borderId="62" xfId="1" applyFont="1" applyFill="1" applyBorder="1" applyAlignment="1">
      <alignment horizontal="center" vertical="center" wrapText="1"/>
    </xf>
    <xf numFmtId="20" fontId="17" fillId="45" borderId="62" xfId="1" applyNumberFormat="1" applyFont="1" applyFill="1" applyBorder="1" applyAlignment="1">
      <alignment horizontal="center" vertical="center" wrapText="1"/>
    </xf>
    <xf numFmtId="165" fontId="17" fillId="45" borderId="62" xfId="1" applyNumberFormat="1" applyFont="1" applyFill="1" applyBorder="1" applyAlignment="1">
      <alignment horizontal="center" vertical="center" wrapText="1"/>
    </xf>
    <xf numFmtId="0" fontId="18" fillId="46" borderId="18" xfId="0" applyFont="1" applyFill="1" applyBorder="1" applyAlignment="1">
      <alignment horizontal="center" vertical="center"/>
    </xf>
    <xf numFmtId="14" fontId="17" fillId="44" borderId="52" xfId="0" applyNumberFormat="1" applyFont="1" applyFill="1" applyBorder="1" applyAlignment="1">
      <alignment horizontal="center" vertical="center" wrapText="1"/>
    </xf>
    <xf numFmtId="0" fontId="21" fillId="46" borderId="14" xfId="0" applyFont="1" applyFill="1" applyBorder="1" applyAlignment="1">
      <alignment horizontal="center" vertical="center" wrapText="1"/>
    </xf>
    <xf numFmtId="165" fontId="17" fillId="44" borderId="14" xfId="0" applyNumberFormat="1" applyFont="1" applyFill="1" applyBorder="1" applyAlignment="1">
      <alignment horizontal="center" vertical="center" wrapText="1"/>
    </xf>
    <xf numFmtId="0" fontId="17" fillId="44" borderId="14" xfId="0" applyFont="1" applyFill="1" applyBorder="1" applyAlignment="1">
      <alignment horizontal="center" vertical="center" wrapText="1"/>
    </xf>
    <xf numFmtId="14" fontId="17" fillId="44" borderId="13" xfId="0" applyNumberFormat="1" applyFont="1" applyFill="1" applyBorder="1" applyAlignment="1">
      <alignment horizontal="center" vertical="center" wrapText="1"/>
    </xf>
    <xf numFmtId="0" fontId="21" fillId="46" borderId="18" xfId="0" applyFont="1" applyFill="1" applyBorder="1" applyAlignment="1">
      <alignment horizontal="center" vertical="center" wrapText="1"/>
    </xf>
    <xf numFmtId="14" fontId="17" fillId="44" borderId="29" xfId="0" applyNumberFormat="1" applyFont="1" applyFill="1" applyBorder="1" applyAlignment="1">
      <alignment horizontal="center" vertical="center" wrapText="1"/>
    </xf>
    <xf numFmtId="0" fontId="19" fillId="44" borderId="18" xfId="0" applyFont="1" applyFill="1" applyBorder="1" applyAlignment="1">
      <alignment horizontal="center" vertical="center" wrapText="1"/>
    </xf>
    <xf numFmtId="14" fontId="17" fillId="44" borderId="17" xfId="0" applyNumberFormat="1" applyFont="1" applyFill="1" applyBorder="1" applyAlignment="1">
      <alignment horizontal="center" vertical="center" wrapText="1"/>
    </xf>
    <xf numFmtId="0" fontId="21" fillId="44" borderId="18" xfId="0" applyFont="1" applyFill="1" applyBorder="1" applyAlignment="1">
      <alignment horizontal="center" vertical="center" wrapText="1"/>
    </xf>
    <xf numFmtId="14" fontId="17" fillId="46" borderId="26" xfId="0" applyNumberFormat="1" applyFont="1" applyFill="1" applyBorder="1" applyAlignment="1">
      <alignment horizontal="center" vertical="center" wrapText="1"/>
    </xf>
    <xf numFmtId="0" fontId="17" fillId="46" borderId="33" xfId="0" applyFont="1" applyFill="1" applyBorder="1" applyAlignment="1">
      <alignment horizontal="center" vertical="center" wrapText="1"/>
    </xf>
    <xf numFmtId="20" fontId="17" fillId="46" borderId="33" xfId="0" applyNumberFormat="1" applyFont="1" applyFill="1" applyBorder="1" applyAlignment="1">
      <alignment horizontal="center" vertical="center" wrapText="1"/>
    </xf>
    <xf numFmtId="0" fontId="21" fillId="46" borderId="27" xfId="0" applyFont="1" applyFill="1" applyBorder="1" applyAlignment="1">
      <alignment horizontal="center" vertical="center" wrapText="1"/>
    </xf>
    <xf numFmtId="0" fontId="16" fillId="46" borderId="16" xfId="0" applyFont="1" applyFill="1" applyBorder="1" applyAlignment="1">
      <alignment horizontal="center" vertical="center" wrapText="1"/>
    </xf>
    <xf numFmtId="20" fontId="17" fillId="46" borderId="16" xfId="0" applyNumberFormat="1" applyFont="1" applyFill="1" applyBorder="1" applyAlignment="1">
      <alignment horizontal="center" vertical="center" wrapText="1"/>
    </xf>
    <xf numFmtId="165" fontId="17" fillId="46" borderId="16" xfId="0" applyNumberFormat="1" applyFont="1" applyFill="1" applyBorder="1" applyAlignment="1">
      <alignment horizontal="center" vertical="center" wrapText="1"/>
    </xf>
    <xf numFmtId="0" fontId="17" fillId="46" borderId="16" xfId="0" applyFont="1" applyFill="1" applyBorder="1" applyAlignment="1">
      <alignment horizontal="center" vertical="center" wrapText="1"/>
    </xf>
    <xf numFmtId="0" fontId="16" fillId="15" borderId="68" xfId="0" applyFont="1" applyFill="1" applyBorder="1" applyAlignment="1">
      <alignment horizontal="center" vertical="center" wrapText="1"/>
    </xf>
    <xf numFmtId="14" fontId="17" fillId="15" borderId="18" xfId="0" applyNumberFormat="1" applyFont="1" applyFill="1" applyBorder="1" applyAlignment="1">
      <alignment horizontal="center" vertical="center" wrapText="1"/>
    </xf>
    <xf numFmtId="0" fontId="17" fillId="15" borderId="18" xfId="0" applyFont="1" applyFill="1" applyBorder="1" applyAlignment="1">
      <alignment horizontal="center" vertical="center" wrapText="1"/>
    </xf>
    <xf numFmtId="20" fontId="17" fillId="15" borderId="18" xfId="0" applyNumberFormat="1" applyFont="1" applyFill="1" applyBorder="1" applyAlignment="1">
      <alignment horizontal="center" vertical="center" wrapText="1"/>
    </xf>
    <xf numFmtId="0" fontId="18" fillId="6" borderId="14" xfId="0" applyFont="1" applyFill="1" applyBorder="1" applyAlignment="1">
      <alignment horizontal="center" vertical="center" wrapText="1"/>
    </xf>
    <xf numFmtId="20" fontId="17" fillId="15" borderId="14" xfId="0" applyNumberFormat="1" applyFont="1" applyFill="1" applyBorder="1" applyAlignment="1">
      <alignment horizontal="center" vertical="center" wrapText="1"/>
    </xf>
    <xf numFmtId="165" fontId="17" fillId="15" borderId="14" xfId="0" applyNumberFormat="1" applyFont="1" applyFill="1" applyBorder="1" applyAlignment="1">
      <alignment horizontal="center" vertical="center" wrapText="1"/>
    </xf>
    <xf numFmtId="0" fontId="17" fillId="15" borderId="14" xfId="0" applyFont="1" applyFill="1" applyBorder="1" applyAlignment="1">
      <alignment horizontal="center" vertical="center" wrapText="1"/>
    </xf>
    <xf numFmtId="0" fontId="16" fillId="22" borderId="22" xfId="0" applyFont="1" applyFill="1" applyBorder="1" applyAlignment="1">
      <alignment horizontal="center" vertical="center" wrapText="1"/>
    </xf>
    <xf numFmtId="0" fontId="16" fillId="15" borderId="29" xfId="0" applyFont="1" applyFill="1" applyBorder="1" applyAlignment="1">
      <alignment horizontal="center" vertical="center" wrapText="1"/>
    </xf>
    <xf numFmtId="0" fontId="18" fillId="6" borderId="18" xfId="0" applyFont="1" applyFill="1" applyBorder="1" applyAlignment="1">
      <alignment horizontal="center" vertical="center" wrapText="1"/>
    </xf>
    <xf numFmtId="165" fontId="17" fillId="15" borderId="18" xfId="0" applyNumberFormat="1" applyFont="1" applyFill="1" applyBorder="1" applyAlignment="1">
      <alignment horizontal="center" vertical="center" wrapText="1"/>
    </xf>
    <xf numFmtId="14" fontId="17" fillId="15" borderId="69" xfId="0" applyNumberFormat="1" applyFont="1" applyFill="1" applyBorder="1" applyAlignment="1">
      <alignment horizontal="center" vertical="center" wrapText="1"/>
    </xf>
    <xf numFmtId="14" fontId="21" fillId="22" borderId="1" xfId="0" applyNumberFormat="1" applyFont="1" applyFill="1" applyBorder="1" applyAlignment="1">
      <alignment horizontal="center" vertical="center" wrapText="1"/>
    </xf>
    <xf numFmtId="0" fontId="21" fillId="22" borderId="1" xfId="0" applyFont="1" applyFill="1" applyBorder="1" applyAlignment="1">
      <alignment horizontal="center" vertical="center" wrapText="1"/>
    </xf>
    <xf numFmtId="0" fontId="18" fillId="22" borderId="22" xfId="0" applyFont="1" applyFill="1" applyBorder="1" applyAlignment="1">
      <alignment vertical="center"/>
    </xf>
    <xf numFmtId="0" fontId="18" fillId="6" borderId="27" xfId="0" applyFont="1" applyFill="1" applyBorder="1" applyAlignment="1">
      <alignment horizontal="center" vertical="center" wrapText="1"/>
    </xf>
    <xf numFmtId="20" fontId="17" fillId="15" borderId="27" xfId="0" applyNumberFormat="1" applyFont="1" applyFill="1" applyBorder="1" applyAlignment="1">
      <alignment horizontal="center" vertical="center" wrapText="1"/>
    </xf>
    <xf numFmtId="165" fontId="17" fillId="15" borderId="27" xfId="0" applyNumberFormat="1" applyFont="1" applyFill="1" applyBorder="1" applyAlignment="1">
      <alignment horizontal="center" vertical="center" wrapText="1"/>
    </xf>
    <xf numFmtId="0" fontId="21" fillId="15" borderId="27" xfId="0" applyFont="1" applyFill="1" applyBorder="1" applyAlignment="1">
      <alignment horizontal="center" vertical="center" wrapText="1"/>
    </xf>
    <xf numFmtId="0" fontId="16" fillId="22" borderId="64" xfId="0" applyFont="1" applyFill="1" applyBorder="1" applyAlignment="1">
      <alignment horizontal="center" vertical="center" wrapText="1"/>
    </xf>
    <xf numFmtId="0" fontId="16" fillId="15" borderId="24" xfId="0" applyFont="1" applyFill="1" applyBorder="1" applyAlignment="1">
      <alignment horizontal="center" vertical="center" wrapText="1"/>
    </xf>
    <xf numFmtId="14" fontId="22" fillId="14" borderId="21" xfId="0" applyNumberFormat="1" applyFont="1" applyFill="1" applyBorder="1" applyAlignment="1">
      <alignment horizontal="center" vertical="center" wrapText="1"/>
    </xf>
    <xf numFmtId="0" fontId="22" fillId="26" borderId="21" xfId="0" applyFont="1" applyFill="1" applyBorder="1" applyAlignment="1">
      <alignment horizontal="center" vertical="center" wrapText="1"/>
    </xf>
    <xf numFmtId="20" fontId="18" fillId="22" borderId="18" xfId="0" applyNumberFormat="1" applyFont="1" applyFill="1" applyBorder="1" applyAlignment="1">
      <alignment horizontal="center" vertical="center"/>
    </xf>
    <xf numFmtId="0" fontId="16" fillId="45" borderId="29" xfId="0" applyFont="1" applyFill="1" applyBorder="1" applyAlignment="1">
      <alignment horizontal="center" vertical="center" wrapText="1"/>
    </xf>
    <xf numFmtId="14" fontId="17" fillId="11" borderId="14" xfId="0" applyNumberFormat="1" applyFont="1" applyFill="1" applyBorder="1" applyAlignment="1">
      <alignment horizontal="center" vertical="center" wrapText="1"/>
    </xf>
    <xf numFmtId="0" fontId="17" fillId="11" borderId="14" xfId="0" applyFont="1" applyFill="1" applyBorder="1" applyAlignment="1">
      <alignment horizontal="center" vertical="center" wrapText="1"/>
    </xf>
    <xf numFmtId="0" fontId="21" fillId="46" borderId="50" xfId="0" applyFont="1" applyFill="1" applyBorder="1" applyAlignment="1">
      <alignment horizontal="center" vertical="center" wrapText="1"/>
    </xf>
    <xf numFmtId="0" fontId="17" fillId="46" borderId="12" xfId="0" applyFont="1" applyFill="1" applyBorder="1" applyAlignment="1">
      <alignment horizontal="center" vertical="center" wrapText="1"/>
    </xf>
    <xf numFmtId="20" fontId="17" fillId="46" borderId="12" xfId="0" applyNumberFormat="1" applyFont="1" applyFill="1" applyBorder="1" applyAlignment="1">
      <alignment horizontal="center" vertical="center" wrapText="1"/>
    </xf>
    <xf numFmtId="165" fontId="17" fillId="46" borderId="12" xfId="0" applyNumberFormat="1" applyFont="1" applyFill="1" applyBorder="1" applyAlignment="1">
      <alignment horizontal="center" vertical="center" wrapText="1"/>
    </xf>
    <xf numFmtId="14" fontId="17" fillId="44" borderId="18" xfId="0" applyNumberFormat="1" applyFont="1" applyFill="1" applyBorder="1" applyAlignment="1">
      <alignment horizontal="center" vertical="center" wrapText="1"/>
    </xf>
    <xf numFmtId="20" fontId="17" fillId="45" borderId="18" xfId="0" applyNumberFormat="1" applyFont="1" applyFill="1" applyBorder="1" applyAlignment="1">
      <alignment horizontal="center" vertical="center" wrapText="1"/>
    </xf>
    <xf numFmtId="0" fontId="18" fillId="45" borderId="18" xfId="0" applyFont="1" applyFill="1" applyBorder="1" applyAlignment="1">
      <alignment horizontal="center" vertical="center" wrapText="1"/>
    </xf>
    <xf numFmtId="0" fontId="19" fillId="45" borderId="14" xfId="0" applyFont="1" applyFill="1" applyBorder="1" applyAlignment="1">
      <alignment horizontal="center" vertical="center" wrapText="1"/>
    </xf>
    <xf numFmtId="20" fontId="17" fillId="45" borderId="14" xfId="0" applyNumberFormat="1" applyFont="1" applyFill="1" applyBorder="1" applyAlignment="1">
      <alignment horizontal="center" vertical="center" wrapText="1"/>
    </xf>
    <xf numFmtId="165" fontId="17" fillId="45" borderId="50" xfId="0" applyNumberFormat="1" applyFont="1" applyFill="1" applyBorder="1" applyAlignment="1">
      <alignment horizontal="center" vertical="center" wrapText="1"/>
    </xf>
    <xf numFmtId="0" fontId="26" fillId="46" borderId="12" xfId="0" applyFont="1" applyFill="1" applyBorder="1" applyAlignment="1">
      <alignment horizontal="center" wrapText="1"/>
    </xf>
    <xf numFmtId="14" fontId="21" fillId="45" borderId="18" xfId="0" applyNumberFormat="1" applyFont="1" applyFill="1" applyBorder="1" applyAlignment="1">
      <alignment horizontal="center" vertical="center" wrapText="1"/>
    </xf>
    <xf numFmtId="0" fontId="21" fillId="45" borderId="18" xfId="0" applyFont="1" applyFill="1" applyBorder="1" applyAlignment="1">
      <alignment horizontal="center" vertical="center" wrapText="1"/>
    </xf>
    <xf numFmtId="0" fontId="16" fillId="45" borderId="18" xfId="0" applyFont="1" applyFill="1" applyBorder="1" applyAlignment="1">
      <alignment horizontal="center" vertical="center" wrapText="1"/>
    </xf>
    <xf numFmtId="165" fontId="17" fillId="44" borderId="52" xfId="0" applyNumberFormat="1" applyFont="1" applyFill="1" applyBorder="1" applyAlignment="1">
      <alignment horizontal="center" vertical="center" wrapText="1"/>
    </xf>
    <xf numFmtId="0" fontId="26" fillId="46" borderId="1" xfId="0" applyFont="1" applyFill="1" applyBorder="1" applyAlignment="1">
      <alignment horizontal="center" wrapText="1"/>
    </xf>
    <xf numFmtId="0" fontId="19" fillId="45" borderId="1" xfId="0" applyFont="1" applyFill="1" applyBorder="1" applyAlignment="1">
      <alignment horizontal="center" vertical="center" wrapText="1"/>
    </xf>
    <xf numFmtId="20" fontId="17" fillId="45" borderId="19" xfId="0" applyNumberFormat="1" applyFont="1" applyFill="1" applyBorder="1" applyAlignment="1">
      <alignment horizontal="center" vertical="center" wrapText="1"/>
    </xf>
    <xf numFmtId="165" fontId="17" fillId="44" borderId="17" xfId="0" applyNumberFormat="1" applyFont="1" applyFill="1" applyBorder="1" applyAlignment="1">
      <alignment horizontal="center" vertical="center" wrapText="1"/>
    </xf>
    <xf numFmtId="0" fontId="18" fillId="46" borderId="1" xfId="0" applyFont="1" applyFill="1" applyBorder="1" applyAlignment="1">
      <alignment horizontal="center" wrapText="1"/>
    </xf>
    <xf numFmtId="14" fontId="21" fillId="46" borderId="12" xfId="0" applyNumberFormat="1" applyFont="1" applyFill="1" applyBorder="1" applyAlignment="1">
      <alignment horizontal="center" vertical="center" wrapText="1"/>
    </xf>
    <xf numFmtId="20" fontId="17" fillId="46" borderId="1" xfId="0" applyNumberFormat="1" applyFont="1" applyFill="1" applyBorder="1" applyAlignment="1">
      <alignment horizontal="center" vertical="center" wrapText="1"/>
    </xf>
    <xf numFmtId="0" fontId="16" fillId="45" borderId="0" xfId="0" applyFont="1" applyFill="1" applyAlignment="1">
      <alignment horizontal="center" vertical="center" wrapText="1"/>
    </xf>
    <xf numFmtId="20" fontId="17" fillId="45" borderId="1" xfId="0" applyNumberFormat="1" applyFont="1" applyFill="1" applyBorder="1" applyAlignment="1">
      <alignment horizontal="center" vertical="center" wrapText="1"/>
    </xf>
    <xf numFmtId="14" fontId="17" fillId="15" borderId="60" xfId="0" applyNumberFormat="1" applyFont="1" applyFill="1" applyBorder="1" applyAlignment="1">
      <alignment horizontal="center" vertical="center" wrapText="1"/>
    </xf>
    <xf numFmtId="0" fontId="17" fillId="15" borderId="60" xfId="0" applyFont="1" applyFill="1" applyBorder="1" applyAlignment="1">
      <alignment horizontal="center" vertical="center" wrapText="1"/>
    </xf>
    <xf numFmtId="0" fontId="22" fillId="19" borderId="15" xfId="0" applyFont="1" applyFill="1" applyBorder="1" applyAlignment="1">
      <alignment horizontal="center" vertical="center" wrapText="1"/>
    </xf>
    <xf numFmtId="0" fontId="25" fillId="45" borderId="19" xfId="0" applyFont="1" applyFill="1" applyBorder="1" applyAlignment="1">
      <alignment horizontal="left" vertical="center" wrapText="1"/>
    </xf>
    <xf numFmtId="20" fontId="17" fillId="27" borderId="18" xfId="0" applyNumberFormat="1" applyFont="1" applyFill="1" applyBorder="1" applyAlignment="1">
      <alignment horizontal="center" vertical="center" wrapText="1"/>
    </xf>
    <xf numFmtId="0" fontId="18" fillId="28" borderId="18" xfId="0" applyFont="1" applyFill="1" applyBorder="1" applyAlignment="1">
      <alignment horizontal="center" vertical="center"/>
    </xf>
    <xf numFmtId="0" fontId="25" fillId="17" borderId="19" xfId="0" applyFont="1" applyFill="1" applyBorder="1" applyAlignment="1">
      <alignment horizontal="left" vertical="center" wrapText="1"/>
    </xf>
    <xf numFmtId="0" fontId="22" fillId="19" borderId="18" xfId="0" applyFont="1" applyFill="1" applyBorder="1" applyAlignment="1">
      <alignment horizontal="center" vertical="center" wrapText="1"/>
    </xf>
    <xf numFmtId="0" fontId="18" fillId="46" borderId="1" xfId="0" applyFont="1" applyFill="1" applyBorder="1" applyAlignment="1">
      <alignment vertical="center"/>
    </xf>
    <xf numFmtId="0" fontId="18" fillId="46" borderId="30" xfId="0" applyFont="1" applyFill="1" applyBorder="1" applyAlignment="1">
      <alignment vertical="center"/>
    </xf>
    <xf numFmtId="14" fontId="21" fillId="46" borderId="1" xfId="0" applyNumberFormat="1" applyFont="1" applyFill="1" applyBorder="1" applyAlignment="1">
      <alignment horizontal="center" vertical="center" wrapText="1"/>
    </xf>
    <xf numFmtId="0" fontId="16" fillId="45" borderId="32" xfId="0" applyFont="1" applyFill="1" applyBorder="1" applyAlignment="1">
      <alignment horizontal="center" vertical="center" wrapText="1"/>
    </xf>
    <xf numFmtId="0" fontId="16" fillId="45" borderId="52" xfId="0" applyFont="1" applyFill="1" applyBorder="1" applyAlignment="1">
      <alignment horizontal="center" vertical="center" wrapText="1"/>
    </xf>
    <xf numFmtId="0" fontId="16" fillId="45" borderId="64" xfId="0" applyFont="1" applyFill="1" applyBorder="1" applyAlignment="1">
      <alignment horizontal="center" vertical="center" wrapText="1"/>
    </xf>
    <xf numFmtId="0" fontId="16" fillId="45" borderId="24" xfId="0" applyFont="1" applyFill="1" applyBorder="1" applyAlignment="1">
      <alignment horizontal="center" vertical="center" wrapText="1"/>
    </xf>
    <xf numFmtId="14" fontId="17" fillId="44" borderId="21" xfId="0" applyNumberFormat="1" applyFont="1" applyFill="1" applyBorder="1" applyAlignment="1">
      <alignment horizontal="center" vertical="center" wrapText="1"/>
    </xf>
    <xf numFmtId="0" fontId="17" fillId="44" borderId="65" xfId="0" applyFont="1" applyFill="1" applyBorder="1" applyAlignment="1">
      <alignment horizontal="center" vertical="center" wrapText="1"/>
    </xf>
    <xf numFmtId="20" fontId="17" fillId="45" borderId="60" xfId="0" applyNumberFormat="1" applyFont="1" applyFill="1" applyBorder="1" applyAlignment="1">
      <alignment horizontal="center" vertical="center" wrapText="1"/>
    </xf>
    <xf numFmtId="0" fontId="18" fillId="45" borderId="66" xfId="0" applyFont="1" applyFill="1" applyBorder="1" applyAlignment="1">
      <alignment horizontal="center" vertical="center" wrapText="1"/>
    </xf>
    <xf numFmtId="0" fontId="16" fillId="46" borderId="67" xfId="0" applyFont="1" applyFill="1" applyBorder="1" applyAlignment="1">
      <alignment horizontal="center" vertical="center" wrapText="1"/>
    </xf>
    <xf numFmtId="165" fontId="17" fillId="44" borderId="60" xfId="0" applyNumberFormat="1" applyFont="1" applyFill="1" applyBorder="1" applyAlignment="1">
      <alignment horizontal="center" vertical="center" wrapText="1"/>
    </xf>
    <xf numFmtId="0" fontId="17" fillId="46" borderId="60" xfId="0" applyFont="1" applyFill="1" applyBorder="1" applyAlignment="1">
      <alignment horizontal="center" vertical="center" wrapText="1"/>
    </xf>
    <xf numFmtId="0" fontId="16" fillId="15" borderId="40" xfId="0" applyFont="1" applyFill="1" applyBorder="1" applyAlignment="1">
      <alignment horizontal="center" vertical="center" wrapText="1"/>
    </xf>
    <xf numFmtId="14" fontId="17" fillId="22" borderId="14" xfId="0" applyNumberFormat="1" applyFont="1" applyFill="1" applyBorder="1" applyAlignment="1">
      <alignment horizontal="center" vertical="center" wrapText="1"/>
    </xf>
    <xf numFmtId="20" fontId="17" fillId="6" borderId="16" xfId="0" applyNumberFormat="1" applyFont="1" applyFill="1" applyBorder="1" applyAlignment="1">
      <alignment horizontal="center" vertical="center" wrapText="1"/>
    </xf>
    <xf numFmtId="0" fontId="18" fillId="6" borderId="22" xfId="0" applyFont="1" applyFill="1" applyBorder="1" applyAlignment="1">
      <alignment horizontal="center" vertical="center" wrapText="1"/>
    </xf>
    <xf numFmtId="165" fontId="17" fillId="6" borderId="16" xfId="0" applyNumberFormat="1" applyFont="1" applyFill="1" applyBorder="1" applyAlignment="1">
      <alignment horizontal="center" vertical="center" wrapText="1"/>
    </xf>
    <xf numFmtId="14" fontId="17" fillId="22" borderId="18" xfId="0" applyNumberFormat="1" applyFont="1" applyFill="1" applyBorder="1" applyAlignment="1">
      <alignment horizontal="center" vertical="center" wrapText="1"/>
    </xf>
    <xf numFmtId="14" fontId="17" fillId="22" borderId="13" xfId="0" applyNumberFormat="1" applyFont="1" applyFill="1" applyBorder="1" applyAlignment="1">
      <alignment horizontal="center" vertical="center" wrapText="1"/>
    </xf>
    <xf numFmtId="0" fontId="22" fillId="22" borderId="14" xfId="0" applyFont="1" applyFill="1" applyBorder="1" applyAlignment="1">
      <alignment horizontal="center" vertical="center"/>
    </xf>
    <xf numFmtId="0" fontId="18" fillId="22" borderId="14" xfId="0" applyFont="1" applyFill="1" applyBorder="1" applyAlignment="1">
      <alignment horizontal="center" vertical="center"/>
    </xf>
    <xf numFmtId="0" fontId="22" fillId="29" borderId="15" xfId="0" applyFont="1" applyFill="1" applyBorder="1" applyAlignment="1">
      <alignment horizontal="center" vertical="center" wrapText="1"/>
    </xf>
    <xf numFmtId="0" fontId="16" fillId="22" borderId="68" xfId="0" applyFont="1" applyFill="1" applyBorder="1" applyAlignment="1">
      <alignment horizontal="center" vertical="center" wrapText="1"/>
    </xf>
    <xf numFmtId="14" fontId="17" fillId="22" borderId="71" xfId="0" applyNumberFormat="1" applyFont="1" applyFill="1" applyBorder="1" applyAlignment="1">
      <alignment horizontal="center" vertical="center" wrapText="1"/>
    </xf>
    <xf numFmtId="0" fontId="17" fillId="22" borderId="71" xfId="0" applyFont="1" applyFill="1" applyBorder="1" applyAlignment="1">
      <alignment horizontal="center" vertical="center" wrapText="1"/>
    </xf>
    <xf numFmtId="0" fontId="16" fillId="6" borderId="57" xfId="0" applyFont="1" applyFill="1" applyBorder="1" applyAlignment="1">
      <alignment horizontal="center" vertical="center" wrapText="1"/>
    </xf>
    <xf numFmtId="165" fontId="17" fillId="6" borderId="1" xfId="0" applyNumberFormat="1" applyFont="1" applyFill="1" applyBorder="1" applyAlignment="1">
      <alignment horizontal="center" vertical="center" wrapText="1"/>
    </xf>
    <xf numFmtId="0" fontId="17" fillId="6" borderId="70" xfId="0" applyFont="1" applyFill="1" applyBorder="1" applyAlignment="1">
      <alignment horizontal="center" vertical="center" wrapText="1"/>
    </xf>
    <xf numFmtId="14" fontId="17" fillId="6" borderId="72" xfId="0" applyNumberFormat="1" applyFont="1" applyFill="1" applyBorder="1" applyAlignment="1">
      <alignment horizontal="center" vertical="center" wrapText="1"/>
    </xf>
    <xf numFmtId="20" fontId="17" fillId="6" borderId="6" xfId="0" applyNumberFormat="1" applyFont="1" applyFill="1" applyBorder="1" applyAlignment="1">
      <alignment horizontal="center" vertical="center" wrapText="1"/>
    </xf>
    <xf numFmtId="0" fontId="19" fillId="6" borderId="0" xfId="0" applyFont="1" applyFill="1" applyAlignment="1">
      <alignment horizontal="center" vertical="center" wrapText="1"/>
    </xf>
    <xf numFmtId="0" fontId="16" fillId="22" borderId="29" xfId="0" applyFont="1" applyFill="1" applyBorder="1" applyAlignment="1">
      <alignment horizontal="center" vertical="center" wrapText="1"/>
    </xf>
    <xf numFmtId="20" fontId="17" fillId="6" borderId="69" xfId="0" applyNumberFormat="1" applyFont="1" applyFill="1" applyBorder="1" applyAlignment="1">
      <alignment horizontal="center" vertical="center" wrapText="1"/>
    </xf>
    <xf numFmtId="20" fontId="17" fillId="6" borderId="65" xfId="0" applyNumberFormat="1" applyFont="1" applyFill="1" applyBorder="1" applyAlignment="1">
      <alignment horizontal="center" vertical="center" wrapText="1"/>
    </xf>
    <xf numFmtId="20" fontId="17" fillId="6" borderId="60" xfId="0" applyNumberFormat="1" applyFont="1" applyFill="1" applyBorder="1" applyAlignment="1">
      <alignment horizontal="center" vertical="center" wrapText="1"/>
    </xf>
    <xf numFmtId="0" fontId="18" fillId="6" borderId="24" xfId="0" applyFont="1" applyFill="1" applyBorder="1" applyAlignment="1">
      <alignment horizontal="center" vertical="center" wrapText="1"/>
    </xf>
    <xf numFmtId="0" fontId="16" fillId="6" borderId="73" xfId="0" applyFont="1" applyFill="1" applyBorder="1" applyAlignment="1">
      <alignment horizontal="center" vertical="center" wrapText="1"/>
    </xf>
    <xf numFmtId="20" fontId="17" fillId="6" borderId="33" xfId="0" applyNumberFormat="1" applyFont="1" applyFill="1" applyBorder="1" applyAlignment="1">
      <alignment horizontal="center" vertical="center" wrapText="1"/>
    </xf>
    <xf numFmtId="165" fontId="17" fillId="6" borderId="26" xfId="0" applyNumberFormat="1" applyFont="1" applyFill="1" applyBorder="1" applyAlignment="1">
      <alignment horizontal="center" vertical="center" wrapText="1"/>
    </xf>
    <xf numFmtId="0" fontId="17" fillId="6" borderId="3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4" fontId="22" fillId="14" borderId="18" xfId="0" applyNumberFormat="1" applyFont="1" applyFill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20" fontId="22" fillId="26" borderId="74" xfId="0" applyNumberFormat="1" applyFont="1" applyFill="1" applyBorder="1" applyAlignment="1">
      <alignment horizontal="center" vertical="center" wrapText="1"/>
    </xf>
    <xf numFmtId="20" fontId="17" fillId="0" borderId="1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14" fontId="22" fillId="26" borderId="13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20" fontId="17" fillId="0" borderId="0" xfId="0" applyNumberFormat="1" applyFont="1" applyAlignment="1">
      <alignment horizontal="center" vertical="center" wrapText="1"/>
    </xf>
    <xf numFmtId="165" fontId="17" fillId="0" borderId="0" xfId="0" applyNumberFormat="1" applyFont="1" applyAlignment="1">
      <alignment horizontal="center" vertical="center" wrapText="1"/>
    </xf>
    <xf numFmtId="14" fontId="17" fillId="0" borderId="17" xfId="0" applyNumberFormat="1" applyFont="1" applyBorder="1" applyAlignment="1">
      <alignment horizontal="center" vertical="center" wrapText="1"/>
    </xf>
    <xf numFmtId="20" fontId="22" fillId="26" borderId="19" xfId="0" applyNumberFormat="1" applyFont="1" applyFill="1" applyBorder="1" applyAlignment="1">
      <alignment horizontal="center" vertical="center" wrapText="1"/>
    </xf>
    <xf numFmtId="14" fontId="17" fillId="0" borderId="32" xfId="0" applyNumberFormat="1" applyFont="1" applyBorder="1" applyAlignment="1">
      <alignment horizontal="center" vertical="center" wrapText="1"/>
    </xf>
    <xf numFmtId="20" fontId="22" fillId="26" borderId="20" xfId="0" applyNumberFormat="1" applyFont="1" applyFill="1" applyBorder="1" applyAlignment="1">
      <alignment horizontal="center" vertical="center" wrapText="1"/>
    </xf>
    <xf numFmtId="20" fontId="17" fillId="0" borderId="30" xfId="0" applyNumberFormat="1" applyFont="1" applyBorder="1" applyAlignment="1">
      <alignment horizontal="center" vertical="center" wrapText="1"/>
    </xf>
    <xf numFmtId="14" fontId="17" fillId="0" borderId="52" xfId="0" applyNumberFormat="1" applyFont="1" applyBorder="1" applyAlignment="1">
      <alignment horizontal="center" vertical="center" wrapText="1"/>
    </xf>
    <xf numFmtId="14" fontId="17" fillId="0" borderId="75" xfId="0" applyNumberFormat="1" applyFont="1" applyBorder="1" applyAlignment="1">
      <alignment horizontal="center" vertical="center" wrapText="1"/>
    </xf>
    <xf numFmtId="0" fontId="22" fillId="26" borderId="69" xfId="0" applyFont="1" applyFill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22" fillId="19" borderId="5" xfId="0" applyFont="1" applyFill="1" applyBorder="1" applyAlignment="1">
      <alignment horizontal="center" vertical="center" wrapText="1"/>
    </xf>
    <xf numFmtId="0" fontId="22" fillId="26" borderId="18" xfId="0" applyFont="1" applyFill="1" applyBorder="1" applyAlignment="1">
      <alignment vertical="center"/>
    </xf>
    <xf numFmtId="0" fontId="16" fillId="0" borderId="73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14" fontId="17" fillId="0" borderId="76" xfId="0" applyNumberFormat="1" applyFont="1" applyBorder="1" applyAlignment="1">
      <alignment horizontal="center" vertical="center" wrapText="1"/>
    </xf>
    <xf numFmtId="0" fontId="22" fillId="26" borderId="21" xfId="0" applyFont="1" applyFill="1" applyBorder="1" applyAlignment="1">
      <alignment vertical="center"/>
    </xf>
    <xf numFmtId="20" fontId="22" fillId="26" borderId="77" xfId="0" applyNumberFormat="1" applyFont="1" applyFill="1" applyBorder="1" applyAlignment="1">
      <alignment horizontal="center" vertical="center" wrapText="1"/>
    </xf>
    <xf numFmtId="20" fontId="17" fillId="0" borderId="26" xfId="0" applyNumberFormat="1" applyFont="1" applyBorder="1" applyAlignment="1">
      <alignment horizontal="center" vertical="center" wrapText="1"/>
    </xf>
    <xf numFmtId="0" fontId="22" fillId="19" borderId="26" xfId="0" applyFont="1" applyFill="1" applyBorder="1" applyAlignment="1">
      <alignment horizontal="center" vertical="center" wrapText="1"/>
    </xf>
    <xf numFmtId="0" fontId="18" fillId="0" borderId="54" xfId="0" applyFont="1" applyBorder="1" applyAlignment="1">
      <alignment vertical="center"/>
    </xf>
    <xf numFmtId="0" fontId="18" fillId="0" borderId="54" xfId="0" applyFont="1" applyBorder="1" applyAlignment="1">
      <alignment horizontal="center" vertical="center"/>
    </xf>
    <xf numFmtId="14" fontId="17" fillId="46" borderId="14" xfId="0" applyNumberFormat="1" applyFont="1" applyFill="1" applyBorder="1" applyAlignment="1">
      <alignment horizontal="center" vertical="center" wrapText="1"/>
    </xf>
    <xf numFmtId="0" fontId="17" fillId="44" borderId="78" xfId="0" applyFont="1" applyFill="1" applyBorder="1" applyAlignment="1">
      <alignment horizontal="center" vertical="center" wrapText="1"/>
    </xf>
    <xf numFmtId="0" fontId="18" fillId="44" borderId="14" xfId="0" applyFont="1" applyFill="1" applyBorder="1" applyAlignment="1">
      <alignment horizontal="center" vertical="center" wrapText="1"/>
    </xf>
    <xf numFmtId="0" fontId="19" fillId="44" borderId="12" xfId="0" applyFont="1" applyFill="1" applyBorder="1" applyAlignment="1">
      <alignment horizontal="center" vertical="center" wrapText="1"/>
    </xf>
    <xf numFmtId="20" fontId="17" fillId="47" borderId="12" xfId="0" applyNumberFormat="1" applyFont="1" applyFill="1" applyBorder="1" applyAlignment="1">
      <alignment horizontal="center" vertical="center" wrapText="1"/>
    </xf>
    <xf numFmtId="165" fontId="17" fillId="47" borderId="12" xfId="0" applyNumberFormat="1" applyFont="1" applyFill="1" applyBorder="1" applyAlignment="1">
      <alignment horizontal="center" vertical="center" wrapText="1"/>
    </xf>
    <xf numFmtId="20" fontId="17" fillId="44" borderId="70" xfId="0" applyNumberFormat="1" applyFont="1" applyFill="1" applyBorder="1" applyAlignment="1">
      <alignment horizontal="center" vertical="center" wrapText="1"/>
    </xf>
    <xf numFmtId="0" fontId="19" fillId="44" borderId="70" xfId="0" applyFont="1" applyFill="1" applyBorder="1" applyAlignment="1">
      <alignment horizontal="center" vertical="center" wrapText="1"/>
    </xf>
    <xf numFmtId="20" fontId="17" fillId="47" borderId="1" xfId="0" applyNumberFormat="1" applyFont="1" applyFill="1" applyBorder="1" applyAlignment="1">
      <alignment horizontal="center" vertical="center" wrapText="1"/>
    </xf>
    <xf numFmtId="165" fontId="17" fillId="47" borderId="1" xfId="0" applyNumberFormat="1" applyFont="1" applyFill="1" applyBorder="1" applyAlignment="1">
      <alignment horizontal="center" vertical="center" wrapText="1"/>
    </xf>
    <xf numFmtId="0" fontId="17" fillId="44" borderId="70" xfId="0" applyFont="1" applyFill="1" applyBorder="1" applyAlignment="1">
      <alignment horizontal="center" vertical="center" wrapText="1"/>
    </xf>
    <xf numFmtId="0" fontId="23" fillId="44" borderId="29" xfId="0" applyFont="1" applyFill="1" applyBorder="1" applyAlignment="1">
      <alignment horizontal="center" vertical="center" wrapText="1"/>
    </xf>
    <xf numFmtId="14" fontId="17" fillId="47" borderId="12" xfId="0" applyNumberFormat="1" applyFont="1" applyFill="1" applyBorder="1" applyAlignment="1">
      <alignment horizontal="center" vertical="center" wrapText="1"/>
    </xf>
    <xf numFmtId="0" fontId="17" fillId="47" borderId="15" xfId="0" applyFont="1" applyFill="1" applyBorder="1" applyAlignment="1">
      <alignment horizontal="center" vertical="center" wrapText="1"/>
    </xf>
    <xf numFmtId="20" fontId="17" fillId="44" borderId="30" xfId="0" applyNumberFormat="1" applyFont="1" applyFill="1" applyBorder="1" applyAlignment="1">
      <alignment horizontal="center" vertical="center" wrapText="1"/>
    </xf>
    <xf numFmtId="0" fontId="21" fillId="45" borderId="14" xfId="0" applyFont="1" applyFill="1" applyBorder="1" applyAlignment="1">
      <alignment horizontal="center" vertical="center" wrapText="1"/>
    </xf>
    <xf numFmtId="0" fontId="23" fillId="47" borderId="30" xfId="0" applyFont="1" applyFill="1" applyBorder="1" applyAlignment="1">
      <alignment horizontal="center" vertical="center" wrapText="1"/>
    </xf>
    <xf numFmtId="0" fontId="17" fillId="47" borderId="30" xfId="0" applyFont="1" applyFill="1" applyBorder="1" applyAlignment="1">
      <alignment horizontal="center" vertical="center" wrapText="1"/>
    </xf>
    <xf numFmtId="14" fontId="22" fillId="32" borderId="70" xfId="0" applyNumberFormat="1" applyFont="1" applyFill="1" applyBorder="1" applyAlignment="1">
      <alignment horizontal="center" vertical="center" wrapText="1"/>
    </xf>
    <xf numFmtId="0" fontId="22" fillId="32" borderId="79" xfId="0" applyFont="1" applyFill="1" applyBorder="1" applyAlignment="1">
      <alignment horizontal="center" vertical="center" wrapText="1"/>
    </xf>
    <xf numFmtId="0" fontId="21" fillId="46" borderId="18" xfId="0" applyFont="1" applyFill="1" applyBorder="1" applyAlignment="1">
      <alignment vertical="center"/>
    </xf>
    <xf numFmtId="20" fontId="17" fillId="47" borderId="30" xfId="0" applyNumberFormat="1" applyFont="1" applyFill="1" applyBorder="1" applyAlignment="1">
      <alignment horizontal="center" vertical="center" wrapText="1"/>
    </xf>
    <xf numFmtId="165" fontId="17" fillId="47" borderId="30" xfId="0" applyNumberFormat="1" applyFont="1" applyFill="1" applyBorder="1" applyAlignment="1">
      <alignment horizontal="center" vertical="center" wrapText="1"/>
    </xf>
    <xf numFmtId="14" fontId="17" fillId="11" borderId="12" xfId="0" applyNumberFormat="1" applyFont="1" applyFill="1" applyBorder="1" applyAlignment="1">
      <alignment horizontal="center" vertical="center" wrapText="1"/>
    </xf>
    <xf numFmtId="0" fontId="17" fillId="11" borderId="53" xfId="0" applyFont="1" applyFill="1" applyBorder="1" applyAlignment="1">
      <alignment horizontal="center" vertical="center" wrapText="1"/>
    </xf>
    <xf numFmtId="14" fontId="17" fillId="48" borderId="70" xfId="0" applyNumberFormat="1" applyFont="1" applyFill="1" applyBorder="1" applyAlignment="1">
      <alignment horizontal="center" vertical="center" wrapText="1"/>
    </xf>
    <xf numFmtId="0" fontId="17" fillId="48" borderId="80" xfId="0" applyFont="1" applyFill="1" applyBorder="1" applyAlignment="1">
      <alignment horizontal="center" vertical="center" wrapText="1"/>
    </xf>
    <xf numFmtId="20" fontId="18" fillId="46" borderId="18" xfId="0" applyNumberFormat="1" applyFont="1" applyFill="1" applyBorder="1" applyAlignment="1">
      <alignment horizontal="center" vertical="center"/>
    </xf>
    <xf numFmtId="0" fontId="23" fillId="44" borderId="18" xfId="0" applyFont="1" applyFill="1" applyBorder="1" applyAlignment="1">
      <alignment horizontal="center" vertical="center" wrapText="1"/>
    </xf>
    <xf numFmtId="20" fontId="17" fillId="47" borderId="20" xfId="0" applyNumberFormat="1" applyFont="1" applyFill="1" applyBorder="1" applyAlignment="1">
      <alignment horizontal="center" vertical="center" wrapText="1"/>
    </xf>
    <xf numFmtId="165" fontId="17" fillId="47" borderId="32" xfId="0" applyNumberFormat="1" applyFont="1" applyFill="1" applyBorder="1" applyAlignment="1">
      <alignment horizontal="center" vertical="center" wrapText="1"/>
    </xf>
    <xf numFmtId="0" fontId="16" fillId="44" borderId="64" xfId="0" applyFont="1" applyFill="1" applyBorder="1" applyAlignment="1">
      <alignment horizontal="center" vertical="center" wrapText="1"/>
    </xf>
    <xf numFmtId="14" fontId="17" fillId="48" borderId="60" xfId="0" applyNumberFormat="1" applyFont="1" applyFill="1" applyBorder="1" applyAlignment="1">
      <alignment horizontal="center" vertical="center" wrapText="1"/>
    </xf>
    <xf numFmtId="0" fontId="17" fillId="48" borderId="81" xfId="0" applyFont="1" applyFill="1" applyBorder="1" applyAlignment="1">
      <alignment horizontal="center" vertical="center" wrapText="1"/>
    </xf>
    <xf numFmtId="20" fontId="17" fillId="47" borderId="59" xfId="0" applyNumberFormat="1" applyFont="1" applyFill="1" applyBorder="1" applyAlignment="1">
      <alignment horizontal="center" vertical="center" wrapText="1"/>
    </xf>
    <xf numFmtId="20" fontId="17" fillId="44" borderId="59" xfId="0" applyNumberFormat="1" applyFont="1" applyFill="1" applyBorder="1" applyAlignment="1">
      <alignment horizontal="center" vertical="center" wrapText="1"/>
    </xf>
    <xf numFmtId="0" fontId="19" fillId="44" borderId="59" xfId="0" applyFont="1" applyFill="1" applyBorder="1" applyAlignment="1">
      <alignment horizontal="center" vertical="center" wrapText="1"/>
    </xf>
    <xf numFmtId="20" fontId="17" fillId="47" borderId="26" xfId="0" applyNumberFormat="1" applyFont="1" applyFill="1" applyBorder="1" applyAlignment="1">
      <alignment horizontal="center" vertical="center" wrapText="1"/>
    </xf>
    <xf numFmtId="165" fontId="17" fillId="47" borderId="26" xfId="0" applyNumberFormat="1" applyFont="1" applyFill="1" applyBorder="1" applyAlignment="1">
      <alignment horizontal="center" vertical="center" wrapText="1"/>
    </xf>
    <xf numFmtId="0" fontId="17" fillId="44" borderId="33" xfId="0" applyFont="1" applyFill="1" applyBorder="1" applyAlignment="1">
      <alignment horizontal="center" vertical="center" wrapText="1"/>
    </xf>
    <xf numFmtId="14" fontId="17" fillId="6" borderId="82" xfId="0" applyNumberFormat="1" applyFont="1" applyFill="1" applyBorder="1" applyAlignment="1">
      <alignment horizontal="center" vertical="center" wrapText="1"/>
    </xf>
    <xf numFmtId="0" fontId="17" fillId="6" borderId="83" xfId="0" applyFont="1" applyFill="1" applyBorder="1" applyAlignment="1">
      <alignment horizontal="center" vertical="center" wrapText="1"/>
    </xf>
    <xf numFmtId="20" fontId="17" fillId="6" borderId="84" xfId="0" applyNumberFormat="1" applyFont="1" applyFill="1" applyBorder="1" applyAlignment="1">
      <alignment horizontal="center" vertical="center" wrapText="1"/>
    </xf>
    <xf numFmtId="0" fontId="18" fillId="6" borderId="12" xfId="0" applyFont="1" applyFill="1" applyBorder="1" applyAlignment="1">
      <alignment horizontal="center" vertical="center" wrapText="1"/>
    </xf>
    <xf numFmtId="0" fontId="19" fillId="34" borderId="10" xfId="0" applyFont="1" applyFill="1" applyBorder="1" applyAlignment="1">
      <alignment horizontal="center" vertical="center" wrapText="1"/>
    </xf>
    <xf numFmtId="165" fontId="17" fillId="6" borderId="12" xfId="0" applyNumberFormat="1" applyFont="1" applyFill="1" applyBorder="1" applyAlignment="1">
      <alignment horizontal="center" vertical="center" wrapText="1"/>
    </xf>
    <xf numFmtId="0" fontId="21" fillId="6" borderId="82" xfId="0" applyFont="1" applyFill="1" applyBorder="1" applyAlignment="1">
      <alignment horizontal="center" vertical="center" wrapText="1"/>
    </xf>
    <xf numFmtId="0" fontId="17" fillId="6" borderId="15" xfId="0" applyFont="1" applyFill="1" applyBorder="1" applyAlignment="1">
      <alignment horizontal="center" vertical="center" wrapText="1"/>
    </xf>
    <xf numFmtId="0" fontId="23" fillId="35" borderId="1" xfId="0" applyFont="1" applyFill="1" applyBorder="1" applyAlignment="1">
      <alignment horizontal="center" vertical="center" wrapText="1"/>
    </xf>
    <xf numFmtId="20" fontId="17" fillId="6" borderId="15" xfId="0" applyNumberFormat="1" applyFont="1" applyFill="1" applyBorder="1" applyAlignment="1">
      <alignment horizontal="center" vertical="center" wrapText="1"/>
    </xf>
    <xf numFmtId="0" fontId="19" fillId="34" borderId="78" xfId="0" applyFont="1" applyFill="1" applyBorder="1" applyAlignment="1">
      <alignment horizontal="center" vertical="center" wrapText="1"/>
    </xf>
    <xf numFmtId="14" fontId="22" fillId="17" borderId="12" xfId="0" applyNumberFormat="1" applyFont="1" applyFill="1" applyBorder="1" applyAlignment="1">
      <alignment horizontal="center" vertical="center" wrapText="1"/>
    </xf>
    <xf numFmtId="0" fontId="25" fillId="22" borderId="18" xfId="0" applyFont="1" applyFill="1" applyBorder="1" applyAlignment="1">
      <alignment horizontal="center" vertical="center"/>
    </xf>
    <xf numFmtId="0" fontId="18" fillId="22" borderId="52" xfId="0" applyFont="1" applyFill="1" applyBorder="1" applyAlignment="1">
      <alignment vertical="center"/>
    </xf>
    <xf numFmtId="14" fontId="21" fillId="6" borderId="30" xfId="0" applyNumberFormat="1" applyFont="1" applyFill="1" applyBorder="1" applyAlignment="1">
      <alignment horizontal="center" vertical="center" wrapText="1"/>
    </xf>
    <xf numFmtId="0" fontId="17" fillId="6" borderId="20" xfId="0" applyFont="1" applyFill="1" applyBorder="1" applyAlignment="1">
      <alignment horizontal="center" vertical="center" wrapText="1"/>
    </xf>
    <xf numFmtId="0" fontId="16" fillId="6" borderId="68" xfId="0" applyFont="1" applyFill="1" applyBorder="1" applyAlignment="1">
      <alignment horizontal="center" vertical="center" wrapText="1"/>
    </xf>
    <xf numFmtId="14" fontId="21" fillId="36" borderId="18" xfId="0" applyNumberFormat="1" applyFont="1" applyFill="1" applyBorder="1" applyAlignment="1">
      <alignment horizontal="center" vertical="center" wrapText="1"/>
    </xf>
    <xf numFmtId="0" fontId="21" fillId="36" borderId="18" xfId="0" applyFont="1" applyFill="1" applyBorder="1" applyAlignment="1">
      <alignment horizontal="center" vertical="center" wrapText="1"/>
    </xf>
    <xf numFmtId="20" fontId="21" fillId="22" borderId="18" xfId="0" applyNumberFormat="1" applyFont="1" applyFill="1" applyBorder="1" applyAlignment="1">
      <alignment horizontal="center" vertical="center"/>
    </xf>
    <xf numFmtId="0" fontId="16" fillId="34" borderId="32" xfId="0" applyFont="1" applyFill="1" applyBorder="1" applyAlignment="1">
      <alignment horizontal="center" vertical="center" wrapText="1"/>
    </xf>
    <xf numFmtId="14" fontId="17" fillId="36" borderId="18" xfId="0" applyNumberFormat="1" applyFont="1" applyFill="1" applyBorder="1" applyAlignment="1">
      <alignment horizontal="center" vertical="center" wrapText="1"/>
    </xf>
    <xf numFmtId="0" fontId="17" fillId="36" borderId="18" xfId="0" applyFont="1" applyFill="1" applyBorder="1" applyAlignment="1">
      <alignment horizontal="center" vertical="center" wrapText="1"/>
    </xf>
    <xf numFmtId="0" fontId="16" fillId="22" borderId="85" xfId="0" applyFont="1" applyFill="1" applyBorder="1" applyAlignment="1">
      <alignment horizontal="center" vertical="center" wrapText="1"/>
    </xf>
    <xf numFmtId="14" fontId="17" fillId="15" borderId="21" xfId="0" applyNumberFormat="1" applyFont="1" applyFill="1" applyBorder="1" applyAlignment="1">
      <alignment horizontal="center" vertical="center" wrapText="1"/>
    </xf>
    <xf numFmtId="0" fontId="17" fillId="15" borderId="21" xfId="0" applyFont="1" applyFill="1" applyBorder="1" applyAlignment="1">
      <alignment horizontal="center" vertical="center" wrapText="1"/>
    </xf>
    <xf numFmtId="20" fontId="17" fillId="6" borderId="59" xfId="0" applyNumberFormat="1" applyFont="1" applyFill="1" applyBorder="1" applyAlignment="1">
      <alignment horizontal="center" vertical="center" wrapText="1"/>
    </xf>
    <xf numFmtId="0" fontId="16" fillId="34" borderId="59" xfId="0" applyFont="1" applyFill="1" applyBorder="1" applyAlignment="1">
      <alignment horizontal="center" vertical="center" wrapText="1"/>
    </xf>
    <xf numFmtId="165" fontId="17" fillId="6" borderId="59" xfId="0" applyNumberFormat="1" applyFont="1" applyFill="1" applyBorder="1" applyAlignment="1">
      <alignment horizontal="center" vertical="center" wrapText="1"/>
    </xf>
    <xf numFmtId="0" fontId="17" fillId="6" borderId="59" xfId="0" applyFont="1" applyFill="1" applyBorder="1" applyAlignment="1">
      <alignment horizontal="center" vertical="center" wrapText="1"/>
    </xf>
    <xf numFmtId="14" fontId="17" fillId="44" borderId="71" xfId="0" applyNumberFormat="1" applyFont="1" applyFill="1" applyBorder="1" applyAlignment="1">
      <alignment horizontal="center" vertical="center" wrapText="1"/>
    </xf>
    <xf numFmtId="0" fontId="17" fillId="44" borderId="82" xfId="0" applyFont="1" applyFill="1" applyBorder="1" applyAlignment="1">
      <alignment horizontal="center" vertical="center" wrapText="1"/>
    </xf>
    <xf numFmtId="20" fontId="17" fillId="44" borderId="86" xfId="0" applyNumberFormat="1" applyFont="1" applyFill="1" applyBorder="1" applyAlignment="1">
      <alignment horizontal="center" vertical="center" wrapText="1"/>
    </xf>
    <xf numFmtId="0" fontId="18" fillId="44" borderId="86" xfId="0" applyFont="1" applyFill="1" applyBorder="1" applyAlignment="1">
      <alignment horizontal="center" vertical="center" wrapText="1"/>
    </xf>
    <xf numFmtId="0" fontId="16" fillId="44" borderId="86" xfId="0" applyFont="1" applyFill="1" applyBorder="1" applyAlignment="1">
      <alignment horizontal="center" vertical="center" wrapText="1"/>
    </xf>
    <xf numFmtId="165" fontId="17" fillId="44" borderId="86" xfId="0" applyNumberFormat="1" applyFont="1" applyFill="1" applyBorder="1" applyAlignment="1">
      <alignment horizontal="center" vertical="center" wrapText="1"/>
    </xf>
    <xf numFmtId="0" fontId="18" fillId="44" borderId="12" xfId="0" applyFont="1" applyFill="1" applyBorder="1" applyAlignment="1">
      <alignment horizontal="center" vertical="center" wrapText="1"/>
    </xf>
    <xf numFmtId="0" fontId="16" fillId="44" borderId="87" xfId="0" applyFont="1" applyFill="1" applyBorder="1" applyAlignment="1">
      <alignment horizontal="center" vertical="center" wrapText="1"/>
    </xf>
    <xf numFmtId="0" fontId="16" fillId="44" borderId="63" xfId="0" applyFont="1" applyFill="1" applyBorder="1" applyAlignment="1">
      <alignment horizontal="center" vertical="center" wrapText="1"/>
    </xf>
    <xf numFmtId="14" fontId="17" fillId="45" borderId="60" xfId="0" applyNumberFormat="1" applyFont="1" applyFill="1" applyBorder="1" applyAlignment="1">
      <alignment horizontal="center" vertical="center" wrapText="1"/>
    </xf>
    <xf numFmtId="0" fontId="17" fillId="45" borderId="60" xfId="0" applyFont="1" applyFill="1" applyBorder="1" applyAlignment="1">
      <alignment horizontal="center" vertical="center" wrapText="1"/>
    </xf>
    <xf numFmtId="0" fontId="18" fillId="44" borderId="26" xfId="0" applyFont="1" applyFill="1" applyBorder="1" applyAlignment="1">
      <alignment horizontal="center" vertical="center" wrapText="1"/>
    </xf>
    <xf numFmtId="0" fontId="16" fillId="44" borderId="26" xfId="0" applyFont="1" applyFill="1" applyBorder="1" applyAlignment="1">
      <alignment horizontal="center" vertical="center" wrapText="1"/>
    </xf>
    <xf numFmtId="14" fontId="22" fillId="17" borderId="82" xfId="0" applyNumberFormat="1" applyFont="1" applyFill="1" applyBorder="1" applyAlignment="1">
      <alignment horizontal="center" vertical="center" wrapText="1"/>
    </xf>
    <xf numFmtId="0" fontId="22" fillId="17" borderId="88" xfId="0" applyFont="1" applyFill="1" applyBorder="1" applyAlignment="1">
      <alignment horizontal="center" vertical="center" wrapText="1"/>
    </xf>
    <xf numFmtId="0" fontId="18" fillId="22" borderId="49" xfId="0" applyFont="1" applyFill="1" applyBorder="1" applyAlignment="1">
      <alignment vertical="center"/>
    </xf>
    <xf numFmtId="0" fontId="18" fillId="22" borderId="49" xfId="0" applyFont="1" applyFill="1" applyBorder="1" applyAlignment="1">
      <alignment horizontal="center" vertical="center"/>
    </xf>
    <xf numFmtId="0" fontId="18" fillId="22" borderId="68" xfId="0" applyFont="1" applyFill="1" applyBorder="1" applyAlignment="1">
      <alignment vertical="center"/>
    </xf>
    <xf numFmtId="0" fontId="16" fillId="6" borderId="89" xfId="0" applyFont="1" applyFill="1" applyBorder="1" applyAlignment="1">
      <alignment horizontal="center" vertical="center" wrapText="1"/>
    </xf>
    <xf numFmtId="14" fontId="17" fillId="22" borderId="75" xfId="0" applyNumberFormat="1" applyFont="1" applyFill="1" applyBorder="1" applyAlignment="1">
      <alignment horizontal="center" vertical="center" wrapText="1"/>
    </xf>
    <xf numFmtId="20" fontId="17" fillId="36" borderId="18" xfId="0" applyNumberFormat="1" applyFont="1" applyFill="1" applyBorder="1" applyAlignment="1">
      <alignment horizontal="center" vertical="center" wrapText="1"/>
    </xf>
    <xf numFmtId="20" fontId="17" fillId="22" borderId="18" xfId="0" applyNumberFormat="1" applyFont="1" applyFill="1" applyBorder="1" applyAlignment="1">
      <alignment horizontal="center" vertical="center" wrapText="1"/>
    </xf>
    <xf numFmtId="0" fontId="16" fillId="34" borderId="18" xfId="0" applyFont="1" applyFill="1" applyBorder="1" applyAlignment="1">
      <alignment horizontal="center" vertical="center" wrapText="1"/>
    </xf>
    <xf numFmtId="0" fontId="16" fillId="6" borderId="46" xfId="0" applyFont="1" applyFill="1" applyBorder="1" applyAlignment="1">
      <alignment horizontal="center" vertical="center" wrapText="1"/>
    </xf>
    <xf numFmtId="0" fontId="16" fillId="6" borderId="25" xfId="0" applyFont="1" applyFill="1" applyBorder="1" applyAlignment="1">
      <alignment horizontal="center" vertical="center" wrapText="1"/>
    </xf>
    <xf numFmtId="14" fontId="17" fillId="22" borderId="90" xfId="0" applyNumberFormat="1" applyFont="1" applyFill="1" applyBorder="1" applyAlignment="1">
      <alignment horizontal="center" vertical="center" wrapText="1"/>
    </xf>
    <xf numFmtId="0" fontId="17" fillId="36" borderId="65" xfId="0" applyFont="1" applyFill="1" applyBorder="1" applyAlignment="1">
      <alignment horizontal="center" vertical="center" wrapText="1"/>
    </xf>
    <xf numFmtId="0" fontId="18" fillId="6" borderId="33" xfId="0" applyFont="1" applyFill="1" applyBorder="1" applyAlignment="1">
      <alignment horizontal="center" vertical="center" wrapText="1"/>
    </xf>
    <xf numFmtId="0" fontId="16" fillId="34" borderId="33" xfId="0" applyFont="1" applyFill="1" applyBorder="1" applyAlignment="1">
      <alignment horizontal="center" vertical="center" wrapText="1"/>
    </xf>
    <xf numFmtId="165" fontId="17" fillId="6" borderId="60" xfId="0" applyNumberFormat="1" applyFont="1" applyFill="1" applyBorder="1" applyAlignment="1">
      <alignment horizontal="center" vertical="center" wrapText="1"/>
    </xf>
    <xf numFmtId="14" fontId="17" fillId="44" borderId="62" xfId="0" applyNumberFormat="1" applyFont="1" applyFill="1" applyBorder="1" applyAlignment="1">
      <alignment horizontal="center" vertical="center" wrapText="1"/>
    </xf>
    <xf numFmtId="0" fontId="17" fillId="44" borderId="62" xfId="0" applyFont="1" applyFill="1" applyBorder="1" applyAlignment="1">
      <alignment horizontal="center" vertical="center" wrapText="1"/>
    </xf>
    <xf numFmtId="20" fontId="17" fillId="45" borderId="62" xfId="0" applyNumberFormat="1" applyFont="1" applyFill="1" applyBorder="1" applyAlignment="1">
      <alignment horizontal="center" vertical="center" wrapText="1"/>
    </xf>
    <xf numFmtId="0" fontId="16" fillId="44" borderId="59" xfId="0" applyFont="1" applyFill="1" applyBorder="1" applyAlignment="1">
      <alignment horizontal="center" vertical="center" wrapText="1"/>
    </xf>
    <xf numFmtId="14" fontId="17" fillId="44" borderId="60" xfId="0" applyNumberFormat="1" applyFont="1" applyFill="1" applyBorder="1" applyAlignment="1">
      <alignment horizontal="center" vertical="center" wrapText="1"/>
    </xf>
    <xf numFmtId="0" fontId="17" fillId="44" borderId="60" xfId="0" applyFont="1" applyFill="1" applyBorder="1" applyAlignment="1">
      <alignment horizontal="center" vertical="center" wrapText="1"/>
    </xf>
    <xf numFmtId="0" fontId="19" fillId="44" borderId="5" xfId="0" applyFont="1" applyFill="1" applyBorder="1" applyAlignment="1">
      <alignment horizontal="center" vertical="center" wrapText="1"/>
    </xf>
    <xf numFmtId="165" fontId="17" fillId="44" borderId="5" xfId="0" applyNumberFormat="1" applyFont="1" applyFill="1" applyBorder="1" applyAlignment="1">
      <alignment horizontal="center" vertical="center" wrapText="1"/>
    </xf>
    <xf numFmtId="0" fontId="17" fillId="44" borderId="5" xfId="0" applyFont="1" applyFill="1" applyBorder="1" applyAlignment="1">
      <alignment horizontal="center" vertical="center" wrapText="1"/>
    </xf>
    <xf numFmtId="0" fontId="19" fillId="6" borderId="16" xfId="0" applyFont="1" applyFill="1" applyBorder="1" applyAlignment="1">
      <alignment horizontal="center" vertical="center" wrapText="1"/>
    </xf>
    <xf numFmtId="14" fontId="22" fillId="17" borderId="81" xfId="0" applyNumberFormat="1" applyFont="1" applyFill="1" applyBorder="1" applyAlignment="1">
      <alignment horizontal="center" vertical="center" wrapText="1"/>
    </xf>
    <xf numFmtId="0" fontId="22" fillId="17" borderId="66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20" fontId="18" fillId="22" borderId="18" xfId="0" applyNumberFormat="1" applyFont="1" applyFill="1" applyBorder="1" applyAlignment="1">
      <alignment vertical="center"/>
    </xf>
    <xf numFmtId="14" fontId="21" fillId="0" borderId="14" xfId="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18" fillId="22" borderId="95" xfId="0" applyFont="1" applyFill="1" applyBorder="1" applyAlignment="1">
      <alignment vertical="center"/>
    </xf>
    <xf numFmtId="20" fontId="17" fillId="22" borderId="46" xfId="0" applyNumberFormat="1" applyFont="1" applyFill="1" applyBorder="1" applyAlignment="1">
      <alignment horizontal="center" vertical="center" wrapText="1"/>
    </xf>
    <xf numFmtId="0" fontId="18" fillId="6" borderId="59" xfId="0" applyFont="1" applyFill="1" applyBorder="1" applyAlignment="1">
      <alignment horizontal="center" vertical="center" wrapText="1"/>
    </xf>
    <xf numFmtId="20" fontId="17" fillId="15" borderId="59" xfId="0" applyNumberFormat="1" applyFont="1" applyFill="1" applyBorder="1" applyAlignment="1">
      <alignment horizontal="center" vertical="center" wrapText="1"/>
    </xf>
    <xf numFmtId="165" fontId="17" fillId="15" borderId="59" xfId="0" applyNumberFormat="1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29" fillId="0" borderId="0" xfId="0" applyFont="1"/>
    <xf numFmtId="0" fontId="29" fillId="0" borderId="54" xfId="0" applyFont="1" applyBorder="1"/>
    <xf numFmtId="0" fontId="16" fillId="39" borderId="96" xfId="0" applyFont="1" applyFill="1" applyBorder="1" applyAlignment="1">
      <alignment horizontal="center" vertical="center" wrapText="1"/>
    </xf>
    <xf numFmtId="14" fontId="17" fillId="39" borderId="49" xfId="0" applyNumberFormat="1" applyFont="1" applyFill="1" applyBorder="1" applyAlignment="1">
      <alignment horizontal="center" vertical="center" wrapText="1"/>
    </xf>
    <xf numFmtId="0" fontId="17" fillId="39" borderId="14" xfId="0" applyFont="1" applyFill="1" applyBorder="1" applyAlignment="1">
      <alignment horizontal="center" vertical="center" wrapText="1"/>
    </xf>
    <xf numFmtId="20" fontId="17" fillId="39" borderId="14" xfId="0" applyNumberFormat="1" applyFont="1" applyFill="1" applyBorder="1" applyAlignment="1">
      <alignment horizontal="center" vertical="center" wrapText="1"/>
    </xf>
    <xf numFmtId="0" fontId="18" fillId="39" borderId="14" xfId="0" applyFont="1" applyFill="1" applyBorder="1" applyAlignment="1">
      <alignment horizontal="center" vertical="center" wrapText="1"/>
    </xf>
    <xf numFmtId="0" fontId="23" fillId="39" borderId="14" xfId="0" applyFont="1" applyFill="1" applyBorder="1" applyAlignment="1">
      <alignment horizontal="center" vertical="center" wrapText="1"/>
    </xf>
    <xf numFmtId="165" fontId="17" fillId="39" borderId="14" xfId="0" applyNumberFormat="1" applyFont="1" applyFill="1" applyBorder="1" applyAlignment="1">
      <alignment horizontal="center" vertical="center" wrapText="1"/>
    </xf>
    <xf numFmtId="0" fontId="16" fillId="40" borderId="68" xfId="0" applyFont="1" applyFill="1" applyBorder="1" applyAlignment="1">
      <alignment horizontal="center" vertical="center" wrapText="1"/>
    </xf>
    <xf numFmtId="14" fontId="17" fillId="39" borderId="18" xfId="0" applyNumberFormat="1" applyFont="1" applyFill="1" applyBorder="1" applyAlignment="1">
      <alignment horizontal="center" vertical="center" wrapText="1"/>
    </xf>
    <xf numFmtId="20" fontId="17" fillId="39" borderId="18" xfId="0" applyNumberFormat="1" applyFont="1" applyFill="1" applyBorder="1" applyAlignment="1">
      <alignment horizontal="center" vertical="center" wrapText="1"/>
    </xf>
    <xf numFmtId="0" fontId="18" fillId="39" borderId="18" xfId="0" applyFont="1" applyFill="1" applyBorder="1" applyAlignment="1">
      <alignment horizontal="center" vertical="center" wrapText="1"/>
    </xf>
    <xf numFmtId="165" fontId="17" fillId="39" borderId="18" xfId="0" applyNumberFormat="1" applyFont="1" applyFill="1" applyBorder="1" applyAlignment="1">
      <alignment horizontal="center" vertical="center" wrapText="1"/>
    </xf>
    <xf numFmtId="0" fontId="17" fillId="39" borderId="18" xfId="0" applyFont="1" applyFill="1" applyBorder="1" applyAlignment="1">
      <alignment horizontal="center" vertical="center" wrapText="1"/>
    </xf>
    <xf numFmtId="0" fontId="18" fillId="40" borderId="68" xfId="0" applyFont="1" applyFill="1" applyBorder="1" applyAlignment="1">
      <alignment vertical="center"/>
    </xf>
    <xf numFmtId="14" fontId="17" fillId="41" borderId="18" xfId="0" applyNumberFormat="1" applyFont="1" applyFill="1" applyBorder="1" applyAlignment="1">
      <alignment horizontal="center" vertical="center" wrapText="1"/>
    </xf>
    <xf numFmtId="0" fontId="17" fillId="41" borderId="18" xfId="0" applyFont="1" applyFill="1" applyBorder="1" applyAlignment="1">
      <alignment horizontal="center" vertical="center" wrapText="1"/>
    </xf>
    <xf numFmtId="0" fontId="16" fillId="39" borderId="18" xfId="0" applyFont="1" applyFill="1" applyBorder="1" applyAlignment="1">
      <alignment horizontal="center" vertical="center" wrapText="1"/>
    </xf>
    <xf numFmtId="0" fontId="16" fillId="39" borderId="29" xfId="0" applyFont="1" applyFill="1" applyBorder="1" applyAlignment="1">
      <alignment horizontal="center" vertical="center" wrapText="1"/>
    </xf>
    <xf numFmtId="0" fontId="23" fillId="39" borderId="18" xfId="0" applyFont="1" applyFill="1" applyBorder="1" applyAlignment="1">
      <alignment horizontal="center" vertical="center" wrapText="1"/>
    </xf>
    <xf numFmtId="0" fontId="21" fillId="39" borderId="18" xfId="0" applyFont="1" applyFill="1" applyBorder="1" applyAlignment="1">
      <alignment horizontal="center" vertical="center" wrapText="1"/>
    </xf>
    <xf numFmtId="0" fontId="22" fillId="14" borderId="18" xfId="0" applyFont="1" applyFill="1" applyBorder="1" applyAlignment="1">
      <alignment horizontal="center" vertical="center" wrapText="1"/>
    </xf>
    <xf numFmtId="20" fontId="17" fillId="40" borderId="18" xfId="0" applyNumberFormat="1" applyFont="1" applyFill="1" applyBorder="1" applyAlignment="1">
      <alignment horizontal="center" vertical="center" wrapText="1"/>
    </xf>
    <xf numFmtId="0" fontId="18" fillId="40" borderId="18" xfId="0" applyFont="1" applyFill="1" applyBorder="1" applyAlignment="1">
      <alignment vertical="center"/>
    </xf>
    <xf numFmtId="0" fontId="23" fillId="40" borderId="18" xfId="0" applyFont="1" applyFill="1" applyBorder="1" applyAlignment="1">
      <alignment vertical="center"/>
    </xf>
    <xf numFmtId="20" fontId="18" fillId="40" borderId="18" xfId="0" applyNumberFormat="1" applyFont="1" applyFill="1" applyBorder="1" applyAlignment="1">
      <alignment horizontal="center" vertical="center"/>
    </xf>
    <xf numFmtId="0" fontId="19" fillId="39" borderId="29" xfId="0" applyFont="1" applyFill="1" applyBorder="1" applyAlignment="1">
      <alignment horizontal="center" vertical="center" wrapText="1"/>
    </xf>
    <xf numFmtId="0" fontId="18" fillId="40" borderId="18" xfId="0" applyFont="1" applyFill="1" applyBorder="1" applyAlignment="1">
      <alignment horizontal="center" vertical="center"/>
    </xf>
    <xf numFmtId="0" fontId="16" fillId="39" borderId="64" xfId="0" applyFont="1" applyFill="1" applyBorder="1" applyAlignment="1">
      <alignment horizontal="center" vertical="center" wrapText="1"/>
    </xf>
    <xf numFmtId="14" fontId="17" fillId="39" borderId="21" xfId="0" applyNumberFormat="1" applyFont="1" applyFill="1" applyBorder="1" applyAlignment="1">
      <alignment horizontal="center" vertical="center" wrapText="1"/>
    </xf>
    <xf numFmtId="0" fontId="17" fillId="39" borderId="21" xfId="0" applyFont="1" applyFill="1" applyBorder="1" applyAlignment="1">
      <alignment horizontal="center" vertical="center" wrapText="1"/>
    </xf>
    <xf numFmtId="20" fontId="17" fillId="39" borderId="21" xfId="0" applyNumberFormat="1" applyFont="1" applyFill="1" applyBorder="1" applyAlignment="1">
      <alignment horizontal="center" vertical="center" wrapText="1"/>
    </xf>
    <xf numFmtId="0" fontId="18" fillId="39" borderId="21" xfId="0" applyFont="1" applyFill="1" applyBorder="1" applyAlignment="1">
      <alignment horizontal="center" vertical="center" wrapText="1"/>
    </xf>
    <xf numFmtId="165" fontId="17" fillId="39" borderId="21" xfId="0" applyNumberFormat="1" applyFont="1" applyFill="1" applyBorder="1" applyAlignment="1">
      <alignment horizontal="center" vertical="center" wrapText="1"/>
    </xf>
    <xf numFmtId="20" fontId="17" fillId="6" borderId="62" xfId="0" applyNumberFormat="1" applyFont="1" applyFill="1" applyBorder="1" applyAlignment="1">
      <alignment horizontal="center" vertical="center" wrapText="1"/>
    </xf>
    <xf numFmtId="0" fontId="21" fillId="22" borderId="62" xfId="0" applyFont="1" applyFill="1" applyBorder="1" applyAlignment="1">
      <alignment horizontal="center" vertical="center" wrapText="1"/>
    </xf>
    <xf numFmtId="0" fontId="23" fillId="6" borderId="91" xfId="0" applyFont="1" applyFill="1" applyBorder="1" applyAlignment="1">
      <alignment horizontal="center" vertical="center" wrapText="1"/>
    </xf>
    <xf numFmtId="165" fontId="17" fillId="6" borderId="14" xfId="0" applyNumberFormat="1" applyFont="1" applyFill="1" applyBorder="1" applyAlignment="1">
      <alignment horizontal="center" vertical="center" wrapText="1"/>
    </xf>
    <xf numFmtId="0" fontId="18" fillId="6" borderId="92" xfId="0" applyFont="1" applyFill="1" applyBorder="1" applyAlignment="1">
      <alignment horizontal="center" vertical="center" wrapText="1"/>
    </xf>
    <xf numFmtId="14" fontId="17" fillId="36" borderId="12" xfId="0" applyNumberFormat="1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 wrapText="1"/>
    </xf>
    <xf numFmtId="0" fontId="16" fillId="6" borderId="93" xfId="0" applyFont="1" applyFill="1" applyBorder="1" applyAlignment="1">
      <alignment horizontal="center" vertical="center" wrapText="1"/>
    </xf>
    <xf numFmtId="0" fontId="21" fillId="6" borderId="79" xfId="0" applyFont="1" applyFill="1" applyBorder="1" applyAlignment="1">
      <alignment horizontal="center" vertical="center" wrapText="1"/>
    </xf>
    <xf numFmtId="14" fontId="17" fillId="36" borderId="1" xfId="0" applyNumberFormat="1" applyFont="1" applyFill="1" applyBorder="1" applyAlignment="1">
      <alignment horizontal="center" vertical="center" wrapText="1"/>
    </xf>
    <xf numFmtId="0" fontId="17" fillId="36" borderId="1" xfId="0" applyFont="1" applyFill="1" applyBorder="1" applyAlignment="1">
      <alignment horizontal="center" vertical="center" wrapText="1"/>
    </xf>
    <xf numFmtId="0" fontId="21" fillId="6" borderId="16" xfId="0" applyFont="1" applyFill="1" applyBorder="1" applyAlignment="1">
      <alignment horizontal="center" vertical="center" wrapText="1"/>
    </xf>
    <xf numFmtId="0" fontId="21" fillId="6" borderId="15" xfId="0" applyFont="1" applyFill="1" applyBorder="1" applyAlignment="1">
      <alignment horizontal="center" vertical="center" wrapText="1"/>
    </xf>
    <xf numFmtId="14" fontId="22" fillId="17" borderId="1" xfId="0" applyNumberFormat="1" applyFont="1" applyFill="1" applyBorder="1" applyAlignment="1">
      <alignment horizontal="center" vertical="center" wrapText="1"/>
    </xf>
    <xf numFmtId="0" fontId="22" fillId="17" borderId="74" xfId="0" applyFont="1" applyFill="1" applyBorder="1" applyAlignment="1">
      <alignment horizontal="center" vertical="center" wrapText="1"/>
    </xf>
    <xf numFmtId="20" fontId="17" fillId="28" borderId="13" xfId="0" applyNumberFormat="1" applyFont="1" applyFill="1" applyBorder="1" applyAlignment="1">
      <alignment horizontal="center" vertical="center" wrapText="1"/>
    </xf>
    <xf numFmtId="20" fontId="17" fillId="28" borderId="14" xfId="0" applyNumberFormat="1" applyFont="1" applyFill="1" applyBorder="1" applyAlignment="1">
      <alignment horizontal="center" vertical="center" wrapText="1"/>
    </xf>
    <xf numFmtId="0" fontId="16" fillId="6" borderId="52" xfId="0" applyFont="1" applyFill="1" applyBorder="1" applyAlignment="1">
      <alignment horizontal="center" vertical="center" wrapText="1"/>
    </xf>
    <xf numFmtId="0" fontId="17" fillId="6" borderId="69" xfId="0" applyFont="1" applyFill="1" applyBorder="1" applyAlignment="1">
      <alignment horizontal="center" vertical="center" wrapText="1"/>
    </xf>
    <xf numFmtId="0" fontId="23" fillId="6" borderId="29" xfId="0" applyFont="1" applyFill="1" applyBorder="1" applyAlignment="1">
      <alignment horizontal="center" vertical="center" wrapText="1"/>
    </xf>
    <xf numFmtId="0" fontId="17" fillId="6" borderId="53" xfId="0" applyFont="1" applyFill="1" applyBorder="1" applyAlignment="1">
      <alignment horizontal="center" vertical="center" wrapText="1"/>
    </xf>
    <xf numFmtId="0" fontId="21" fillId="22" borderId="14" xfId="0" applyFont="1" applyFill="1" applyBorder="1" applyAlignment="1">
      <alignment horizontal="center" vertical="center"/>
    </xf>
    <xf numFmtId="0" fontId="23" fillId="22" borderId="50" xfId="0" applyFont="1" applyFill="1" applyBorder="1" applyAlignment="1">
      <alignment vertical="center"/>
    </xf>
    <xf numFmtId="0" fontId="18" fillId="22" borderId="43" xfId="0" applyFont="1" applyFill="1" applyBorder="1" applyAlignment="1">
      <alignment vertical="center"/>
    </xf>
    <xf numFmtId="0" fontId="19" fillId="39" borderId="18" xfId="0" applyFont="1" applyFill="1" applyBorder="1" applyAlignment="1">
      <alignment horizontal="center" vertical="center" wrapText="1"/>
    </xf>
    <xf numFmtId="20" fontId="21" fillId="39" borderId="18" xfId="0" applyNumberFormat="1" applyFont="1" applyFill="1" applyBorder="1" applyAlignment="1">
      <alignment horizontal="center" vertical="center" wrapText="1"/>
    </xf>
    <xf numFmtId="165" fontId="21" fillId="39" borderId="18" xfId="0" applyNumberFormat="1" applyFont="1" applyFill="1" applyBorder="1" applyAlignment="1">
      <alignment horizontal="center" vertical="center" wrapText="1"/>
    </xf>
    <xf numFmtId="14" fontId="17" fillId="14" borderId="18" xfId="0" applyNumberFormat="1" applyFont="1" applyFill="1" applyBorder="1" applyAlignment="1">
      <alignment horizontal="center" vertical="center" wrapText="1"/>
    </xf>
    <xf numFmtId="0" fontId="17" fillId="14" borderId="18" xfId="0" applyFont="1" applyFill="1" applyBorder="1" applyAlignment="1">
      <alignment horizontal="center" vertical="center" wrapText="1"/>
    </xf>
    <xf numFmtId="20" fontId="17" fillId="42" borderId="13" xfId="0" applyNumberFormat="1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/>
    </xf>
    <xf numFmtId="0" fontId="23" fillId="39" borderId="29" xfId="0" applyFont="1" applyFill="1" applyBorder="1" applyAlignment="1">
      <alignment horizontal="center" vertical="center" wrapText="1"/>
    </xf>
    <xf numFmtId="14" fontId="21" fillId="39" borderId="18" xfId="0" applyNumberFormat="1" applyFont="1" applyFill="1" applyBorder="1" applyAlignment="1">
      <alignment horizontal="center" vertical="center" wrapText="1"/>
    </xf>
    <xf numFmtId="0" fontId="18" fillId="22" borderId="27" xfId="0" applyFont="1" applyFill="1" applyBorder="1" applyAlignment="1">
      <alignment vertical="center"/>
    </xf>
    <xf numFmtId="14" fontId="17" fillId="36" borderId="15" xfId="0" applyNumberFormat="1" applyFont="1" applyFill="1" applyBorder="1" applyAlignment="1">
      <alignment horizontal="center" vertical="center" wrapText="1"/>
    </xf>
    <xf numFmtId="20" fontId="17" fillId="22" borderId="12" xfId="0" applyNumberFormat="1" applyFont="1" applyFill="1" applyBorder="1" applyAlignment="1">
      <alignment horizontal="center" vertical="center" wrapText="1"/>
    </xf>
    <xf numFmtId="0" fontId="18" fillId="6" borderId="15" xfId="0" applyFont="1" applyFill="1" applyBorder="1" applyAlignment="1">
      <alignment horizontal="center" vertical="center" wrapText="1"/>
    </xf>
    <xf numFmtId="0" fontId="19" fillId="6" borderId="53" xfId="0" applyFont="1" applyFill="1" applyBorder="1" applyAlignment="1">
      <alignment horizontal="center" vertical="center" wrapText="1"/>
    </xf>
    <xf numFmtId="20" fontId="21" fillId="6" borderId="12" xfId="0" applyNumberFormat="1" applyFont="1" applyFill="1" applyBorder="1" applyAlignment="1">
      <alignment horizontal="center" vertical="center" wrapText="1"/>
    </xf>
    <xf numFmtId="165" fontId="21" fillId="6" borderId="12" xfId="0" applyNumberFormat="1" applyFont="1" applyFill="1" applyBorder="1" applyAlignment="1">
      <alignment horizontal="center" vertical="center" wrapText="1"/>
    </xf>
    <xf numFmtId="0" fontId="21" fillId="6" borderId="94" xfId="0" applyFont="1" applyFill="1" applyBorder="1" applyAlignment="1">
      <alignment horizontal="center" vertical="center" wrapText="1"/>
    </xf>
    <xf numFmtId="14" fontId="17" fillId="14" borderId="79" xfId="0" applyNumberFormat="1" applyFont="1" applyFill="1" applyBorder="1" applyAlignment="1">
      <alignment horizontal="center" vertical="center" wrapText="1"/>
    </xf>
    <xf numFmtId="0" fontId="17" fillId="14" borderId="70" xfId="0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20" fontId="21" fillId="6" borderId="16" xfId="0" applyNumberFormat="1" applyFont="1" applyFill="1" applyBorder="1" applyAlignment="1">
      <alignment horizontal="center" vertical="center" wrapText="1"/>
    </xf>
    <xf numFmtId="165" fontId="21" fillId="6" borderId="16" xfId="0" applyNumberFormat="1" applyFont="1" applyFill="1" applyBorder="1" applyAlignment="1">
      <alignment horizontal="center" vertical="center" wrapText="1"/>
    </xf>
    <xf numFmtId="0" fontId="19" fillId="6" borderId="22" xfId="0" applyFont="1" applyFill="1" applyBorder="1" applyAlignment="1">
      <alignment horizontal="center" vertical="center" wrapText="1"/>
    </xf>
    <xf numFmtId="0" fontId="17" fillId="42" borderId="13" xfId="0" applyFont="1" applyFill="1" applyBorder="1" applyAlignment="1">
      <alignment horizontal="center" vertical="center" wrapText="1"/>
    </xf>
    <xf numFmtId="0" fontId="23" fillId="22" borderId="18" xfId="0" applyFont="1" applyFill="1" applyBorder="1" applyAlignment="1">
      <alignment vertical="center"/>
    </xf>
    <xf numFmtId="20" fontId="17" fillId="22" borderId="26" xfId="0" applyNumberFormat="1" applyFont="1" applyFill="1" applyBorder="1" applyAlignment="1">
      <alignment horizontal="center" vertical="center" wrapText="1"/>
    </xf>
    <xf numFmtId="0" fontId="18" fillId="6" borderId="60" xfId="0" applyFont="1" applyFill="1" applyBorder="1" applyAlignment="1">
      <alignment horizontal="center" vertical="center" wrapText="1"/>
    </xf>
    <xf numFmtId="0" fontId="19" fillId="6" borderId="33" xfId="0" applyFont="1" applyFill="1" applyBorder="1" applyAlignment="1">
      <alignment horizontal="center" vertical="center" wrapText="1"/>
    </xf>
    <xf numFmtId="20" fontId="21" fillId="6" borderId="59" xfId="0" applyNumberFormat="1" applyFont="1" applyFill="1" applyBorder="1" applyAlignment="1">
      <alignment horizontal="center" vertical="center" wrapText="1"/>
    </xf>
    <xf numFmtId="165" fontId="21" fillId="6" borderId="59" xfId="0" applyNumberFormat="1" applyFont="1" applyFill="1" applyBorder="1" applyAlignment="1">
      <alignment horizontal="center" vertical="center" wrapText="1"/>
    </xf>
    <xf numFmtId="0" fontId="21" fillId="6" borderId="24" xfId="0" applyFont="1" applyFill="1" applyBorder="1" applyAlignment="1">
      <alignment horizontal="center" vertical="center" wrapText="1"/>
    </xf>
    <xf numFmtId="0" fontId="17" fillId="36" borderId="13" xfId="0" applyFont="1" applyFill="1" applyBorder="1" applyAlignment="1">
      <alignment horizontal="center" vertical="center" wrapText="1"/>
    </xf>
    <xf numFmtId="0" fontId="21" fillId="6" borderId="97" xfId="0" applyFont="1" applyFill="1" applyBorder="1" applyAlignment="1">
      <alignment horizontal="center" vertical="center" wrapText="1"/>
    </xf>
    <xf numFmtId="20" fontId="17" fillId="22" borderId="77" xfId="0" applyNumberFormat="1" applyFont="1" applyFill="1" applyBorder="1" applyAlignment="1">
      <alignment horizontal="center" vertical="center" wrapText="1"/>
    </xf>
    <xf numFmtId="0" fontId="0" fillId="50" borderId="54" xfId="0" applyFill="1" applyBorder="1"/>
    <xf numFmtId="0" fontId="0" fillId="22" borderId="73" xfId="0" applyFill="1" applyBorder="1"/>
    <xf numFmtId="0" fontId="0" fillId="22" borderId="21" xfId="0" applyFill="1" applyBorder="1" applyAlignment="1">
      <alignment horizontal="center" vertical="center"/>
    </xf>
    <xf numFmtId="0" fontId="17" fillId="6" borderId="28" xfId="0" applyFont="1" applyFill="1" applyBorder="1" applyAlignment="1">
      <alignment horizontal="center" vertical="center" wrapText="1"/>
    </xf>
    <xf numFmtId="14" fontId="17" fillId="0" borderId="6" xfId="0" applyNumberFormat="1" applyFont="1" applyBorder="1" applyAlignment="1">
      <alignment horizontal="center" vertical="center" wrapText="1"/>
    </xf>
    <xf numFmtId="14" fontId="17" fillId="41" borderId="21" xfId="0" applyNumberFormat="1" applyFont="1" applyFill="1" applyBorder="1" applyAlignment="1">
      <alignment horizontal="center" vertical="center" wrapText="1"/>
    </xf>
    <xf numFmtId="0" fontId="17" fillId="41" borderId="21" xfId="0" applyFont="1" applyFill="1" applyBorder="1" applyAlignment="1">
      <alignment horizontal="center" vertical="center" wrapText="1"/>
    </xf>
    <xf numFmtId="0" fontId="23" fillId="39" borderId="21" xfId="0" applyFont="1" applyFill="1" applyBorder="1" applyAlignment="1">
      <alignment horizontal="center" vertical="center" wrapText="1"/>
    </xf>
    <xf numFmtId="20" fontId="21" fillId="39" borderId="21" xfId="0" applyNumberFormat="1" applyFont="1" applyFill="1" applyBorder="1" applyAlignment="1">
      <alignment horizontal="center" vertical="center" wrapText="1"/>
    </xf>
    <xf numFmtId="165" fontId="21" fillId="39" borderId="21" xfId="0" applyNumberFormat="1" applyFont="1" applyFill="1" applyBorder="1" applyAlignment="1">
      <alignment horizontal="center" vertical="center" wrapText="1"/>
    </xf>
    <xf numFmtId="0" fontId="18" fillId="46" borderId="22" xfId="0" applyFont="1" applyFill="1" applyBorder="1" applyAlignment="1">
      <alignment vertical="center"/>
    </xf>
    <xf numFmtId="20" fontId="17" fillId="6" borderId="99" xfId="0" applyNumberFormat="1" applyFont="1" applyFill="1" applyBorder="1" applyAlignment="1">
      <alignment horizontal="center" vertical="center" wrapText="1"/>
    </xf>
    <xf numFmtId="0" fontId="3" fillId="13" borderId="54" xfId="0" applyFont="1" applyFill="1" applyBorder="1" applyAlignment="1">
      <alignment horizontal="center" vertical="center" wrapText="1"/>
    </xf>
    <xf numFmtId="0" fontId="3" fillId="24" borderId="54" xfId="0" applyFont="1" applyFill="1" applyBorder="1" applyAlignment="1">
      <alignment horizontal="center" vertical="center" wrapText="1"/>
    </xf>
    <xf numFmtId="0" fontId="0" fillId="49" borderId="54" xfId="0" applyFill="1" applyBorder="1"/>
    <xf numFmtId="0" fontId="0" fillId="51" borderId="54" xfId="0" applyFill="1" applyBorder="1"/>
    <xf numFmtId="0" fontId="17" fillId="6" borderId="100" xfId="0" applyFont="1" applyFill="1" applyBorder="1" applyAlignment="1">
      <alignment horizontal="center" vertical="center" wrapText="1"/>
    </xf>
    <xf numFmtId="20" fontId="17" fillId="44" borderId="60" xfId="0" applyNumberFormat="1" applyFont="1" applyFill="1" applyBorder="1" applyAlignment="1">
      <alignment horizontal="center" vertical="center" wrapText="1"/>
    </xf>
    <xf numFmtId="0" fontId="21" fillId="45" borderId="65" xfId="0" applyFont="1" applyFill="1" applyBorder="1" applyAlignment="1">
      <alignment horizontal="center" vertical="center" wrapText="1"/>
    </xf>
    <xf numFmtId="20" fontId="17" fillId="15" borderId="83" xfId="0" applyNumberFormat="1" applyFont="1" applyFill="1" applyBorder="1" applyAlignment="1">
      <alignment horizontal="center" vertical="center" wrapText="1"/>
    </xf>
    <xf numFmtId="0" fontId="4" fillId="22" borderId="69" xfId="0" applyFont="1" applyFill="1" applyBorder="1" applyAlignment="1">
      <alignment horizontal="center" vertical="center"/>
    </xf>
    <xf numFmtId="0" fontId="17" fillId="22" borderId="34" xfId="0" applyFont="1" applyFill="1" applyBorder="1" applyAlignment="1">
      <alignment horizontal="center" vertical="center" wrapText="1"/>
    </xf>
    <xf numFmtId="0" fontId="29" fillId="22" borderId="54" xfId="0" applyFont="1" applyFill="1" applyBorder="1"/>
    <xf numFmtId="14" fontId="17" fillId="22" borderId="21" xfId="0" applyNumberFormat="1" applyFont="1" applyFill="1" applyBorder="1" applyAlignment="1">
      <alignment horizontal="center" vertical="center" wrapText="1"/>
    </xf>
    <xf numFmtId="20" fontId="17" fillId="15" borderId="100" xfId="0" applyNumberFormat="1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 wrapText="1"/>
    </xf>
    <xf numFmtId="20" fontId="18" fillId="22" borderId="27" xfId="0" applyNumberFormat="1" applyFont="1" applyFill="1" applyBorder="1" applyAlignment="1">
      <alignment vertical="center"/>
    </xf>
    <xf numFmtId="165" fontId="18" fillId="22" borderId="27" xfId="0" applyNumberFormat="1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 wrapText="1"/>
    </xf>
    <xf numFmtId="0" fontId="18" fillId="22" borderId="0" xfId="0" applyFont="1" applyFill="1" applyAlignment="1">
      <alignment vertical="center"/>
    </xf>
    <xf numFmtId="14" fontId="17" fillId="41" borderId="14" xfId="0" applyNumberFormat="1" applyFont="1" applyFill="1" applyBorder="1" applyAlignment="1">
      <alignment horizontal="center" vertical="center" wrapText="1"/>
    </xf>
    <xf numFmtId="0" fontId="17" fillId="41" borderId="14" xfId="0" applyFont="1" applyFill="1" applyBorder="1" applyAlignment="1">
      <alignment horizontal="center" vertical="center" wrapText="1"/>
    </xf>
    <xf numFmtId="0" fontId="19" fillId="39" borderId="14" xfId="0" applyFont="1" applyFill="1" applyBorder="1" applyAlignment="1">
      <alignment horizontal="center" vertical="center" wrapText="1"/>
    </xf>
    <xf numFmtId="20" fontId="21" fillId="39" borderId="14" xfId="0" applyNumberFormat="1" applyFont="1" applyFill="1" applyBorder="1" applyAlignment="1">
      <alignment horizontal="center" vertical="center" wrapText="1"/>
    </xf>
    <xf numFmtId="165" fontId="21" fillId="39" borderId="14" xfId="0" applyNumberFormat="1" applyFont="1" applyFill="1" applyBorder="1" applyAlignment="1">
      <alignment horizontal="center" vertical="center" wrapText="1"/>
    </xf>
    <xf numFmtId="0" fontId="21" fillId="39" borderId="14" xfId="0" applyFont="1" applyFill="1" applyBorder="1" applyAlignment="1">
      <alignment horizontal="center" vertical="center" wrapText="1"/>
    </xf>
    <xf numFmtId="14" fontId="17" fillId="6" borderId="26" xfId="0" applyNumberFormat="1" applyFont="1" applyFill="1" applyBorder="1" applyAlignment="1">
      <alignment horizontal="center" vertical="center" wrapText="1"/>
    </xf>
    <xf numFmtId="20" fontId="17" fillId="6" borderId="26" xfId="0" applyNumberFormat="1" applyFont="1" applyFill="1" applyBorder="1" applyAlignment="1">
      <alignment horizontal="center" vertical="center" wrapText="1"/>
    </xf>
    <xf numFmtId="0" fontId="21" fillId="22" borderId="33" xfId="0" applyFont="1" applyFill="1" applyBorder="1" applyAlignment="1">
      <alignment horizontal="center" vertical="center" wrapText="1"/>
    </xf>
    <xf numFmtId="0" fontId="23" fillId="6" borderId="55" xfId="0" applyFont="1" applyFill="1" applyBorder="1" applyAlignment="1">
      <alignment horizontal="center" vertical="center" wrapText="1"/>
    </xf>
    <xf numFmtId="0" fontId="21" fillId="6" borderId="77" xfId="0" applyFont="1" applyFill="1" applyBorder="1" applyAlignment="1">
      <alignment horizontal="center" vertical="center" wrapText="1"/>
    </xf>
    <xf numFmtId="0" fontId="16" fillId="39" borderId="0" xfId="0" applyFont="1" applyFill="1" applyAlignment="1">
      <alignment horizontal="center" vertical="center" wrapText="1"/>
    </xf>
    <xf numFmtId="0" fontId="16" fillId="44" borderId="102" xfId="0" applyFont="1" applyFill="1" applyBorder="1" applyAlignment="1">
      <alignment horizontal="center" vertical="center" wrapText="1"/>
    </xf>
    <xf numFmtId="0" fontId="16" fillId="44" borderId="103" xfId="0" applyFont="1" applyFill="1" applyBorder="1" applyAlignment="1">
      <alignment horizontal="center" vertical="center" wrapText="1"/>
    </xf>
    <xf numFmtId="0" fontId="16" fillId="6" borderId="104" xfId="0" applyFont="1" applyFill="1" applyBorder="1" applyAlignment="1">
      <alignment horizontal="center" vertical="center" wrapText="1"/>
    </xf>
    <xf numFmtId="0" fontId="29" fillId="22" borderId="46" xfId="0" applyFont="1" applyFill="1" applyBorder="1"/>
    <xf numFmtId="0" fontId="16" fillId="10" borderId="102" xfId="0" applyFont="1" applyFill="1" applyBorder="1" applyAlignment="1">
      <alignment horizontal="center" vertical="center" wrapText="1"/>
    </xf>
    <xf numFmtId="0" fontId="16" fillId="12" borderId="68" xfId="0" applyFont="1" applyFill="1" applyBorder="1" applyAlignment="1">
      <alignment horizontal="center" vertical="center" wrapText="1"/>
    </xf>
    <xf numFmtId="0" fontId="18" fillId="12" borderId="68" xfId="0" applyFont="1" applyFill="1" applyBorder="1" applyAlignment="1">
      <alignment vertical="center"/>
    </xf>
    <xf numFmtId="0" fontId="16" fillId="10" borderId="22" xfId="0" applyFont="1" applyFill="1" applyBorder="1" applyAlignment="1">
      <alignment horizontal="center" vertical="center" wrapText="1"/>
    </xf>
    <xf numFmtId="0" fontId="16" fillId="10" borderId="89" xfId="0" applyFont="1" applyFill="1" applyBorder="1" applyAlignment="1">
      <alignment horizontal="center" vertical="center" wrapText="1"/>
    </xf>
    <xf numFmtId="0" fontId="16" fillId="10" borderId="105" xfId="0" applyFont="1" applyFill="1" applyBorder="1" applyAlignment="1">
      <alignment horizontal="center" vertical="center" wrapText="1"/>
    </xf>
    <xf numFmtId="0" fontId="16" fillId="6" borderId="103" xfId="0" applyFont="1" applyFill="1" applyBorder="1" applyAlignment="1">
      <alignment horizontal="center" vertical="center" wrapText="1"/>
    </xf>
    <xf numFmtId="14" fontId="22" fillId="14" borderId="14" xfId="0" applyNumberFormat="1" applyFont="1" applyFill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6" fillId="22" borderId="73" xfId="0" applyFont="1" applyFill="1" applyBorder="1" applyAlignment="1">
      <alignment horizontal="center" vertical="center" wrapText="1"/>
    </xf>
    <xf numFmtId="14" fontId="21" fillId="6" borderId="46" xfId="0" applyNumberFormat="1" applyFont="1" applyFill="1" applyBorder="1" applyAlignment="1">
      <alignment horizontal="center" vertical="center" wrapText="1"/>
    </xf>
    <xf numFmtId="0" fontId="17" fillId="22" borderId="46" xfId="0" applyFont="1" applyFill="1" applyBorder="1" applyAlignment="1">
      <alignment horizontal="center" vertical="center" wrapText="1"/>
    </xf>
    <xf numFmtId="0" fontId="21" fillId="45" borderId="60" xfId="0" applyFont="1" applyFill="1" applyBorder="1" applyAlignment="1">
      <alignment horizontal="center" vertical="center" wrapText="1"/>
    </xf>
    <xf numFmtId="14" fontId="30" fillId="22" borderId="46" xfId="0" applyNumberFormat="1" applyFont="1" applyFill="1" applyBorder="1" applyAlignment="1">
      <alignment horizontal="center" vertical="center"/>
    </xf>
    <xf numFmtId="0" fontId="19" fillId="6" borderId="29" xfId="0" applyFont="1" applyFill="1" applyBorder="1" applyAlignment="1">
      <alignment horizontal="center" vertical="center" wrapText="1"/>
    </xf>
    <xf numFmtId="0" fontId="16" fillId="6" borderId="37" xfId="0" applyFont="1" applyFill="1" applyBorder="1" applyAlignment="1">
      <alignment horizontal="center" vertical="center" wrapText="1"/>
    </xf>
    <xf numFmtId="0" fontId="16" fillId="6" borderId="38" xfId="0" applyFont="1" applyFill="1" applyBorder="1" applyAlignment="1">
      <alignment horizontal="center" vertical="center" wrapText="1"/>
    </xf>
    <xf numFmtId="0" fontId="16" fillId="6" borderId="39" xfId="0" applyFont="1" applyFill="1" applyBorder="1" applyAlignment="1">
      <alignment horizontal="center" vertical="center" wrapText="1"/>
    </xf>
    <xf numFmtId="0" fontId="16" fillId="22" borderId="38" xfId="0" applyFont="1" applyFill="1" applyBorder="1" applyAlignment="1">
      <alignment horizontal="center" vertical="center" wrapText="1"/>
    </xf>
    <xf numFmtId="0" fontId="19" fillId="44" borderId="6" xfId="0" applyFont="1" applyFill="1" applyBorder="1" applyAlignment="1">
      <alignment horizontal="center" vertical="center" wrapText="1"/>
    </xf>
    <xf numFmtId="0" fontId="19" fillId="44" borderId="15" xfId="0" applyFont="1" applyFill="1" applyBorder="1" applyAlignment="1">
      <alignment horizontal="center" vertical="center" wrapText="1"/>
    </xf>
    <xf numFmtId="0" fontId="19" fillId="46" borderId="14" xfId="0" applyFont="1" applyFill="1" applyBorder="1" applyAlignment="1">
      <alignment horizontal="center" vertical="center" wrapText="1"/>
    </xf>
    <xf numFmtId="0" fontId="19" fillId="46" borderId="18" xfId="0" applyFont="1" applyFill="1" applyBorder="1" applyAlignment="1">
      <alignment horizontal="center" vertical="center" wrapText="1"/>
    </xf>
    <xf numFmtId="0" fontId="19" fillId="44" borderId="29" xfId="0" applyFont="1" applyFill="1" applyBorder="1" applyAlignment="1">
      <alignment horizontal="center" vertical="center" wrapText="1"/>
    </xf>
    <xf numFmtId="0" fontId="19" fillId="15" borderId="29" xfId="0" applyFont="1" applyFill="1" applyBorder="1" applyAlignment="1">
      <alignment horizontal="center" vertical="center" wrapText="1"/>
    </xf>
    <xf numFmtId="0" fontId="19" fillId="15" borderId="14" xfId="0" applyFont="1" applyFill="1" applyBorder="1" applyAlignment="1">
      <alignment horizontal="center" vertical="center" wrapText="1"/>
    </xf>
    <xf numFmtId="0" fontId="19" fillId="15" borderId="18" xfId="0" applyFont="1" applyFill="1" applyBorder="1" applyAlignment="1">
      <alignment horizontal="center" vertical="center" wrapText="1"/>
    </xf>
    <xf numFmtId="0" fontId="19" fillId="15" borderId="27" xfId="0" applyFont="1" applyFill="1" applyBorder="1" applyAlignment="1">
      <alignment horizontal="center" vertical="center" wrapText="1"/>
    </xf>
    <xf numFmtId="0" fontId="19" fillId="6" borderId="18" xfId="0" applyFont="1" applyFill="1" applyBorder="1" applyAlignment="1">
      <alignment horizontal="center" vertical="center" wrapText="1"/>
    </xf>
    <xf numFmtId="0" fontId="19" fillId="6" borderId="59" xfId="0" applyFont="1" applyFill="1" applyBorder="1" applyAlignment="1">
      <alignment horizontal="center" vertical="center" wrapText="1"/>
    </xf>
    <xf numFmtId="0" fontId="23" fillId="40" borderId="18" xfId="0" applyFont="1" applyFill="1" applyBorder="1" applyAlignment="1">
      <alignment horizontal="center" vertical="center"/>
    </xf>
    <xf numFmtId="0" fontId="16" fillId="39" borderId="21" xfId="0" applyFont="1" applyFill="1" applyBorder="1" applyAlignment="1">
      <alignment horizontal="center" vertical="center" wrapText="1"/>
    </xf>
    <xf numFmtId="0" fontId="3" fillId="16" borderId="20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center"/>
    </xf>
    <xf numFmtId="0" fontId="3" fillId="5" borderId="69" xfId="0" applyFont="1" applyFill="1" applyBorder="1" applyAlignment="1">
      <alignment horizontal="center" vertical="center" wrapText="1"/>
    </xf>
    <xf numFmtId="0" fontId="8" fillId="0" borderId="69" xfId="0" applyFont="1" applyBorder="1" applyAlignment="1">
      <alignment vertical="center"/>
    </xf>
    <xf numFmtId="0" fontId="3" fillId="9" borderId="11" xfId="0" applyFont="1" applyFill="1" applyBorder="1" applyAlignment="1">
      <alignment horizontal="center" vertical="center" textRotation="90"/>
    </xf>
    <xf numFmtId="0" fontId="0" fillId="0" borderId="16" xfId="0" applyBorder="1" applyAlignment="1">
      <alignment vertical="center"/>
    </xf>
    <xf numFmtId="0" fontId="0" fillId="0" borderId="33" xfId="0" applyBorder="1" applyAlignment="1">
      <alignment vertical="center"/>
    </xf>
    <xf numFmtId="0" fontId="3" fillId="31" borderId="101" xfId="0" applyFont="1" applyFill="1" applyBorder="1" applyAlignment="1">
      <alignment horizontal="center" vertical="center" textRotation="90"/>
    </xf>
    <xf numFmtId="0" fontId="0" fillId="0" borderId="0" xfId="0" applyAlignment="1">
      <alignment horizontal="center" vertical="center" textRotation="90"/>
    </xf>
    <xf numFmtId="0" fontId="0" fillId="0" borderId="54" xfId="0" applyBorder="1" applyAlignment="1">
      <alignment horizontal="center" vertical="center" textRotation="90"/>
    </xf>
    <xf numFmtId="0" fontId="3" fillId="16" borderId="28" xfId="0" applyFont="1" applyFill="1" applyBorder="1" applyAlignment="1">
      <alignment horizontal="center" vertical="center" wrapText="1"/>
    </xf>
    <xf numFmtId="0" fontId="0" fillId="0" borderId="0" xfId="0"/>
    <xf numFmtId="0" fontId="0" fillId="0" borderId="54" xfId="0" applyBorder="1"/>
    <xf numFmtId="0" fontId="8" fillId="0" borderId="0" xfId="0" applyFont="1" applyAlignment="1">
      <alignment vertical="center"/>
    </xf>
    <xf numFmtId="0" fontId="8" fillId="0" borderId="53" xfId="0" applyFont="1" applyBorder="1" applyAlignment="1">
      <alignment vertical="center"/>
    </xf>
    <xf numFmtId="0" fontId="3" fillId="5" borderId="20" xfId="0" applyFont="1" applyFill="1" applyBorder="1" applyAlignment="1">
      <alignment horizontal="center" vertical="center" wrapText="1"/>
    </xf>
    <xf numFmtId="0" fontId="8" fillId="43" borderId="0" xfId="0" applyFont="1" applyFill="1" applyAlignment="1">
      <alignment vertical="center"/>
    </xf>
    <xf numFmtId="0" fontId="8" fillId="43" borderId="6" xfId="0" applyFont="1" applyFill="1" applyBorder="1" applyAlignment="1">
      <alignment vertical="center"/>
    </xf>
    <xf numFmtId="0" fontId="8" fillId="22" borderId="6" xfId="0" applyFont="1" applyFill="1" applyBorder="1" applyAlignment="1">
      <alignment vertical="center"/>
    </xf>
    <xf numFmtId="0" fontId="8" fillId="22" borderId="0" xfId="0" applyFont="1" applyFill="1" applyAlignment="1">
      <alignment vertical="center"/>
    </xf>
    <xf numFmtId="0" fontId="3" fillId="37" borderId="50" xfId="0" applyFont="1" applyFill="1" applyBorder="1" applyAlignment="1">
      <alignment horizontal="center" vertical="center" textRotation="90"/>
    </xf>
    <xf numFmtId="0" fontId="0" fillId="51" borderId="52" xfId="0" applyFill="1" applyBorder="1" applyAlignment="1">
      <alignment vertical="center"/>
    </xf>
    <xf numFmtId="0" fontId="0" fillId="51" borderId="98" xfId="0" applyFill="1" applyBorder="1" applyAlignment="1">
      <alignment vertical="center"/>
    </xf>
    <xf numFmtId="0" fontId="9" fillId="38" borderId="0" xfId="0" applyFont="1" applyFill="1" applyAlignment="1">
      <alignment horizontal="center" vertical="center" textRotation="90"/>
    </xf>
    <xf numFmtId="0" fontId="0" fillId="0" borderId="0" xfId="0" applyAlignment="1">
      <alignment vertical="center"/>
    </xf>
    <xf numFmtId="0" fontId="3" fillId="16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30" borderId="18" xfId="0" applyFont="1" applyFill="1" applyBorder="1" applyAlignment="1">
      <alignment horizontal="center" vertical="center" textRotation="90"/>
    </xf>
    <xf numFmtId="0" fontId="0" fillId="0" borderId="18" xfId="0" applyBorder="1" applyAlignment="1">
      <alignment vertical="center"/>
    </xf>
    <xf numFmtId="0" fontId="0" fillId="0" borderId="21" xfId="0" applyBorder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textRotation="90"/>
    </xf>
    <xf numFmtId="0" fontId="8" fillId="0" borderId="15" xfId="0" applyFont="1" applyBorder="1" applyAlignment="1">
      <alignment vertical="center"/>
    </xf>
    <xf numFmtId="0" fontId="8" fillId="20" borderId="16" xfId="0" applyFont="1" applyFill="1" applyBorder="1" applyAlignment="1">
      <alignment horizontal="center" vertical="center"/>
    </xf>
    <xf numFmtId="0" fontId="8" fillId="20" borderId="29" xfId="0" applyFont="1" applyFill="1" applyBorder="1" applyAlignment="1">
      <alignment horizontal="center" vertical="center"/>
    </xf>
    <xf numFmtId="0" fontId="8" fillId="20" borderId="33" xfId="0" applyFont="1" applyFill="1" applyBorder="1" applyAlignment="1">
      <alignment horizontal="center" vertical="center"/>
    </xf>
    <xf numFmtId="0" fontId="8" fillId="51" borderId="0" xfId="0" applyFont="1" applyFill="1" applyAlignment="1">
      <alignment horizontal="center" vertical="center" textRotation="90"/>
    </xf>
    <xf numFmtId="0" fontId="0" fillId="51" borderId="0" xfId="0" applyFill="1" applyAlignment="1">
      <alignment horizontal="center" vertical="center" textRotation="90"/>
    </xf>
    <xf numFmtId="0" fontId="0" fillId="51" borderId="56" xfId="0" applyFill="1" applyBorder="1" applyAlignment="1">
      <alignment horizontal="center" vertical="center" textRotation="90"/>
    </xf>
    <xf numFmtId="0" fontId="3" fillId="23" borderId="30" xfId="0" applyFont="1" applyFill="1" applyBorder="1" applyAlignment="1">
      <alignment horizontal="center" vertical="center" wrapText="1"/>
    </xf>
    <xf numFmtId="0" fontId="8" fillId="20" borderId="16" xfId="0" applyFont="1" applyFill="1" applyBorder="1" applyAlignment="1">
      <alignment vertical="center"/>
    </xf>
    <xf numFmtId="0" fontId="3" fillId="25" borderId="18" xfId="0" applyFont="1" applyFill="1" applyBorder="1" applyAlignment="1">
      <alignment horizontal="center" vertical="center" textRotation="90"/>
    </xf>
  </cellXfs>
  <cellStyles count="2">
    <cellStyle name="Normal" xfId="0" builtinId="0"/>
    <cellStyle name="Normal 4" xfId="1" xr:uid="{00000000-0005-0000-0000-000001000000}"/>
  </cellStyles>
  <dxfs count="69"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 tint="-0.34998626667073579"/>
      </font>
    </dxf>
    <dxf>
      <font>
        <color theme="0"/>
      </font>
      <fill>
        <patternFill>
          <bgColor rgb="FFFF0000"/>
        </patternFill>
      </fill>
    </dxf>
    <dxf>
      <font>
        <b/>
        <color rgb="FFFFFFFF"/>
      </font>
      <fill>
        <patternFill patternType="solid">
          <fgColor rgb="FFFF0000"/>
          <bgColor rgb="FFFF0000"/>
        </patternFill>
      </fill>
    </dxf>
    <dxf>
      <font>
        <b/>
        <color rgb="FFFFFFFF"/>
      </font>
      <fill>
        <patternFill patternType="solid">
          <fgColor rgb="FFFF0000"/>
          <bgColor rgb="FFFF0000"/>
        </patternFill>
      </fill>
    </dxf>
    <dxf>
      <font>
        <b/>
        <color rgb="FFFFFFFF"/>
      </font>
      <fill>
        <patternFill patternType="solid">
          <fgColor rgb="FFFF0000"/>
          <bgColor rgb="FFFF0000"/>
        </patternFill>
      </fill>
    </dxf>
    <dxf>
      <font>
        <b/>
        <color rgb="FFFFFFFF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 tint="-0.34998626667073579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 tint="-0.34998626667073579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 tint="-0.34998626667073579"/>
      </font>
    </dxf>
    <dxf>
      <font>
        <color theme="0"/>
      </font>
      <fill>
        <patternFill>
          <bgColor rgb="FFFF0000"/>
        </patternFill>
      </fill>
    </dxf>
    <dxf>
      <font>
        <color theme="0" tint="-0.34998626667073579"/>
      </font>
    </dxf>
    <dxf>
      <font>
        <color theme="0"/>
      </font>
      <fill>
        <patternFill>
          <bgColor rgb="FFFF0000"/>
        </patternFill>
      </fill>
    </dxf>
    <dxf>
      <font>
        <color theme="0" tint="-0.34998626667073579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 tint="-0.34998626667073579"/>
      </font>
    </dxf>
    <dxf>
      <font>
        <color theme="0"/>
      </font>
      <fill>
        <patternFill>
          <bgColor rgb="FFFF0000"/>
        </patternFill>
      </fill>
    </dxf>
    <dxf>
      <font>
        <color theme="0" tint="-0.34998626667073579"/>
      </font>
    </dxf>
    <dxf>
      <font>
        <color theme="0" tint="-0.34998626667073579"/>
      </font>
    </dxf>
    <dxf>
      <font>
        <color theme="0"/>
      </font>
      <fill>
        <patternFill>
          <bgColor rgb="FFFF0000"/>
        </patternFill>
      </fill>
    </dxf>
    <dxf>
      <font>
        <color theme="0" tint="-0.34998626667073579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 tint="-0.34998626667073579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 tint="-0.34998626667073579"/>
      </font>
    </dxf>
    <dxf>
      <font>
        <color theme="0"/>
      </font>
      <fill>
        <patternFill>
          <bgColor rgb="FFFF0000"/>
        </patternFill>
      </fill>
    </dxf>
    <dxf>
      <font>
        <color theme="0" tint="-0.34998626667073579"/>
      </font>
    </dxf>
    <dxf>
      <font>
        <color theme="0" tint="-0.34998626667073579"/>
      </font>
    </dxf>
    <dxf>
      <font>
        <color theme="0"/>
      </font>
      <fill>
        <patternFill>
          <bgColor rgb="FFFF0000"/>
        </patternFill>
      </fill>
    </dxf>
    <dxf>
      <font>
        <color theme="0" tint="-0.34998626667073579"/>
      </font>
    </dxf>
    <dxf>
      <font>
        <color theme="0" tint="-0.34998626667073579"/>
      </font>
    </dxf>
    <dxf>
      <font>
        <color theme="0"/>
      </font>
      <fill>
        <patternFill>
          <bgColor rgb="FFFF0000"/>
        </patternFill>
      </fill>
    </dxf>
    <dxf>
      <font>
        <color theme="0" tint="-0.34998626667073579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mruColors>
      <color rgb="FFFFFF99"/>
      <color rgb="FFCCFFCC"/>
      <color rgb="FFCCFF99"/>
      <color rgb="FFFFFFCC"/>
      <color rgb="FFFFFF66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ici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67"/>
  <sheetViews>
    <sheetView tabSelected="1" topLeftCell="A36" workbookViewId="0">
      <selection activeCell="K42" sqref="K42"/>
    </sheetView>
  </sheetViews>
  <sheetFormatPr defaultColWidth="8.7109375" defaultRowHeight="15" x14ac:dyDescent="0.25"/>
  <cols>
    <col min="1" max="1" width="5.42578125" customWidth="1"/>
    <col min="2" max="2" width="6.7109375" customWidth="1"/>
    <col min="3" max="3" width="5.85546875" customWidth="1"/>
    <col min="4" max="4" width="30" customWidth="1"/>
    <col min="5" max="5" width="13" customWidth="1"/>
    <col min="6" max="6" width="22.42578125" customWidth="1"/>
    <col min="10" max="10" width="31" customWidth="1"/>
    <col min="11" max="11" width="45" customWidth="1"/>
    <col min="14" max="14" width="62" customWidth="1"/>
  </cols>
  <sheetData>
    <row r="1" spans="1:27" s="13" customFormat="1" ht="66" customHeight="1" thickBot="1" x14ac:dyDescent="0.3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6" t="s">
        <v>8</v>
      </c>
      <c r="J1" s="6" t="s">
        <v>9</v>
      </c>
      <c r="K1" s="3" t="s">
        <v>10</v>
      </c>
      <c r="L1" s="7" t="s">
        <v>11</v>
      </c>
      <c r="M1" s="8" t="s">
        <v>12</v>
      </c>
      <c r="N1" s="9" t="s">
        <v>13</v>
      </c>
      <c r="O1" s="10"/>
      <c r="P1" s="11" t="s">
        <v>14</v>
      </c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s="13" customFormat="1" ht="45" customHeight="1" thickBot="1" x14ac:dyDescent="0.3">
      <c r="A2" s="14"/>
      <c r="B2" s="100"/>
      <c r="C2" s="821">
        <v>1</v>
      </c>
      <c r="D2" s="101" t="s">
        <v>15</v>
      </c>
      <c r="E2" s="101" t="s">
        <v>16</v>
      </c>
      <c r="F2" s="102">
        <v>45560</v>
      </c>
      <c r="G2" s="103" t="str">
        <f t="shared" ref="G2:G19" si="0">IF(WEEKDAY(F2)=2,"L",IF(WEEKDAY(F2)=3,"M",IF(WEEKDAY(F2)=4,"X",IF(WEEKDAY(F2)=5,"J",IF(WEEKDAY(F2)=6,"V",IF(WEEKDAY(F2)=7,"S","D"))))))</f>
        <v>X</v>
      </c>
      <c r="H2" s="104" t="s">
        <v>17</v>
      </c>
      <c r="I2" s="104" t="s">
        <v>18</v>
      </c>
      <c r="J2" s="105" t="s">
        <v>19</v>
      </c>
      <c r="K2" s="106" t="s">
        <v>20</v>
      </c>
      <c r="L2" s="104">
        <f t="shared" ref="L2:L4" si="1">IF(H2="–",,I2-H2)</f>
        <v>4.166666666666663E-2</v>
      </c>
      <c r="M2" s="107">
        <f t="shared" ref="M2" si="2">L2</f>
        <v>4.166666666666663E-2</v>
      </c>
      <c r="N2" s="108" t="s">
        <v>21</v>
      </c>
      <c r="O2" s="15"/>
      <c r="P2" s="16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27" s="13" customFormat="1" ht="45" customHeight="1" x14ac:dyDescent="0.25">
      <c r="A3" s="822" t="s">
        <v>22</v>
      </c>
      <c r="B3" s="794" t="s">
        <v>227</v>
      </c>
      <c r="C3" s="791"/>
      <c r="D3" s="109"/>
      <c r="E3" s="109"/>
      <c r="F3" s="110">
        <v>45560</v>
      </c>
      <c r="G3" s="111" t="str">
        <f t="shared" si="0"/>
        <v>X</v>
      </c>
      <c r="H3" s="112" t="s">
        <v>18</v>
      </c>
      <c r="I3" s="113" t="s">
        <v>23</v>
      </c>
      <c r="J3" s="114" t="s">
        <v>19</v>
      </c>
      <c r="K3" s="778" t="s">
        <v>257</v>
      </c>
      <c r="L3" s="116">
        <f t="shared" si="1"/>
        <v>0.125</v>
      </c>
      <c r="M3" s="117">
        <f>L3</f>
        <v>0.125</v>
      </c>
      <c r="N3" s="118" t="s">
        <v>25</v>
      </c>
      <c r="O3" s="17"/>
      <c r="P3" s="18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 s="13" customFormat="1" ht="45" customHeight="1" x14ac:dyDescent="0.25">
      <c r="A4" s="791"/>
      <c r="B4" s="795"/>
      <c r="C4" s="791"/>
      <c r="D4" s="109"/>
      <c r="E4" s="109"/>
      <c r="F4" s="119">
        <f>F3+1</f>
        <v>45561</v>
      </c>
      <c r="G4" s="120" t="str">
        <f t="shared" si="0"/>
        <v>J</v>
      </c>
      <c r="H4" s="121">
        <v>0.625</v>
      </c>
      <c r="I4" s="122">
        <v>0.75</v>
      </c>
      <c r="J4" s="123" t="s">
        <v>19</v>
      </c>
      <c r="K4" s="778" t="s">
        <v>257</v>
      </c>
      <c r="L4" s="124">
        <f t="shared" si="1"/>
        <v>0.125</v>
      </c>
      <c r="M4" s="125">
        <f>M3+L4</f>
        <v>0.25</v>
      </c>
      <c r="N4" s="126" t="s">
        <v>26</v>
      </c>
      <c r="O4" s="17"/>
      <c r="P4" s="18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 s="13" customFormat="1" ht="45" customHeight="1" x14ac:dyDescent="0.25">
      <c r="A5" s="791"/>
      <c r="B5" s="795"/>
      <c r="C5" s="791"/>
      <c r="D5" s="109"/>
      <c r="E5" s="109"/>
      <c r="F5" s="119">
        <f>F4+1</f>
        <v>45562</v>
      </c>
      <c r="G5" s="120" t="str">
        <f t="shared" si="0"/>
        <v>V</v>
      </c>
      <c r="H5" s="121">
        <v>0.625</v>
      </c>
      <c r="I5" s="122">
        <v>0.75</v>
      </c>
      <c r="J5" s="123" t="s">
        <v>19</v>
      </c>
      <c r="K5" s="778" t="s">
        <v>257</v>
      </c>
      <c r="L5" s="124">
        <f>IF(H5="–",,I5-H5)</f>
        <v>0.125</v>
      </c>
      <c r="M5" s="125">
        <v>0.375</v>
      </c>
      <c r="N5" s="126" t="s">
        <v>192</v>
      </c>
      <c r="O5" s="19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 s="13" customFormat="1" ht="45" customHeight="1" x14ac:dyDescent="0.25">
      <c r="A6" s="791"/>
      <c r="B6" s="795"/>
      <c r="C6" s="791"/>
      <c r="D6" s="109" t="s">
        <v>27</v>
      </c>
      <c r="E6" s="777" t="s">
        <v>230</v>
      </c>
      <c r="F6" s="127">
        <f>F5+1</f>
        <v>45563</v>
      </c>
      <c r="G6" s="128" t="str">
        <f t="shared" si="0"/>
        <v>S</v>
      </c>
      <c r="H6" s="129" t="s">
        <v>28</v>
      </c>
      <c r="I6" s="130" t="s">
        <v>28</v>
      </c>
      <c r="J6" s="123"/>
      <c r="K6" s="115"/>
      <c r="L6" s="124"/>
      <c r="M6" s="125"/>
      <c r="N6" s="131"/>
      <c r="O6" s="17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 s="13" customFormat="1" ht="45" customHeight="1" x14ac:dyDescent="0.25">
      <c r="A7" s="791"/>
      <c r="B7" s="795"/>
      <c r="C7" s="791"/>
      <c r="D7" s="109" t="s">
        <v>29</v>
      </c>
      <c r="E7" s="132"/>
      <c r="F7" s="127">
        <f>F6+1</f>
        <v>45564</v>
      </c>
      <c r="G7" s="128" t="str">
        <f t="shared" si="0"/>
        <v>D</v>
      </c>
      <c r="H7" s="129" t="s">
        <v>28</v>
      </c>
      <c r="I7" s="130" t="s">
        <v>28</v>
      </c>
      <c r="J7" s="123"/>
      <c r="K7" s="115"/>
      <c r="L7" s="124"/>
      <c r="M7" s="125"/>
      <c r="N7" s="131"/>
      <c r="O7" s="19"/>
      <c r="W7" s="12"/>
      <c r="X7" s="12"/>
      <c r="Y7" s="12"/>
      <c r="Z7" s="12"/>
      <c r="AA7" s="12"/>
    </row>
    <row r="8" spans="1:27" s="13" customFormat="1" ht="45" customHeight="1" x14ac:dyDescent="0.25">
      <c r="A8" s="791"/>
      <c r="B8" s="795"/>
      <c r="C8" s="790">
        <v>2</v>
      </c>
      <c r="D8" s="109"/>
      <c r="E8" s="109"/>
      <c r="F8" s="119">
        <v>45565</v>
      </c>
      <c r="G8" s="120" t="str">
        <f t="shared" si="0"/>
        <v>L</v>
      </c>
      <c r="H8" s="121">
        <v>0.625</v>
      </c>
      <c r="I8" s="122">
        <v>0.75</v>
      </c>
      <c r="J8" s="123" t="s">
        <v>19</v>
      </c>
      <c r="K8" s="778" t="s">
        <v>257</v>
      </c>
      <c r="L8" s="124">
        <f>IF(H8="–",,I8-H8)</f>
        <v>0.125</v>
      </c>
      <c r="M8" s="125">
        <f>M5+L8</f>
        <v>0.5</v>
      </c>
      <c r="N8" s="131" t="s">
        <v>30</v>
      </c>
      <c r="O8" s="19"/>
      <c r="P8" s="20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 s="13" customFormat="1" ht="45" customHeight="1" thickBot="1" x14ac:dyDescent="0.3">
      <c r="A9" s="791"/>
      <c r="B9" s="795"/>
      <c r="C9" s="791"/>
      <c r="D9" s="109"/>
      <c r="E9" s="109"/>
      <c r="F9" s="119">
        <f>F8+1</f>
        <v>45566</v>
      </c>
      <c r="G9" s="120" t="str">
        <f t="shared" si="0"/>
        <v>M</v>
      </c>
      <c r="H9" s="133">
        <v>0.625</v>
      </c>
      <c r="I9" s="133">
        <v>0.79166666666666663</v>
      </c>
      <c r="J9" s="134" t="s">
        <v>19</v>
      </c>
      <c r="K9" s="135" t="s">
        <v>31</v>
      </c>
      <c r="L9" s="133">
        <f t="shared" ref="L9:L10" si="3">IF(H9="–",,I9-H9)</f>
        <v>0.16666666666666663</v>
      </c>
      <c r="M9" s="125">
        <f>M8+L9</f>
        <v>0.66666666666666663</v>
      </c>
      <c r="N9" s="120" t="s">
        <v>32</v>
      </c>
      <c r="O9" s="19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 s="13" customFormat="1" ht="45" customHeight="1" x14ac:dyDescent="0.25">
      <c r="A10" s="791"/>
      <c r="B10" s="795"/>
      <c r="C10" s="803"/>
      <c r="D10" s="136"/>
      <c r="E10" s="132"/>
      <c r="F10" s="137">
        <f>F9+1</f>
        <v>45567</v>
      </c>
      <c r="G10" s="138" t="str">
        <f t="shared" si="0"/>
        <v>X</v>
      </c>
      <c r="H10" s="121">
        <v>0.625</v>
      </c>
      <c r="I10" s="122">
        <v>0.79166666666666663</v>
      </c>
      <c r="J10" s="123" t="s">
        <v>19</v>
      </c>
      <c r="K10" s="135" t="s">
        <v>31</v>
      </c>
      <c r="L10" s="124">
        <f t="shared" si="3"/>
        <v>0.16666666666666663</v>
      </c>
      <c r="M10" s="125">
        <f>M9+L10</f>
        <v>0.83333333333333326</v>
      </c>
      <c r="N10" s="120" t="s">
        <v>33</v>
      </c>
      <c r="O10" s="19"/>
      <c r="P10" s="18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 s="13" customFormat="1" ht="45" customHeight="1" thickBot="1" x14ac:dyDescent="0.3">
      <c r="A11" s="791"/>
      <c r="B11" s="795"/>
      <c r="C11" s="791"/>
      <c r="D11" s="139"/>
      <c r="E11" s="140"/>
      <c r="F11" s="141">
        <f>F10+1</f>
        <v>45568</v>
      </c>
      <c r="G11" s="142" t="str">
        <f t="shared" si="0"/>
        <v>J</v>
      </c>
      <c r="H11" s="143">
        <v>0.625</v>
      </c>
      <c r="I11" s="143">
        <v>0.79166666666666663</v>
      </c>
      <c r="J11" s="134" t="s">
        <v>19</v>
      </c>
      <c r="K11" s="778" t="s">
        <v>257</v>
      </c>
      <c r="L11" s="143">
        <f>IF(H11="–",,I11-H11)</f>
        <v>0.16666666666666663</v>
      </c>
      <c r="M11" s="144">
        <f>M10+L11</f>
        <v>0.99999999999999989</v>
      </c>
      <c r="N11" s="142" t="s">
        <v>34</v>
      </c>
      <c r="O11" s="19"/>
      <c r="P11" s="18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7" s="13" customFormat="1" ht="55.5" customHeight="1" x14ac:dyDescent="0.25">
      <c r="A12" s="791"/>
      <c r="B12" s="795"/>
      <c r="C12" s="791"/>
      <c r="D12" s="145"/>
      <c r="E12" s="145"/>
      <c r="F12" s="146">
        <f>F11+1</f>
        <v>45569</v>
      </c>
      <c r="G12" s="147" t="str">
        <f t="shared" si="0"/>
        <v>V</v>
      </c>
      <c r="H12" s="148">
        <v>0.625</v>
      </c>
      <c r="I12" s="148">
        <v>0.75</v>
      </c>
      <c r="J12" s="149" t="s">
        <v>35</v>
      </c>
      <c r="K12" s="150" t="s">
        <v>36</v>
      </c>
      <c r="L12" s="148">
        <f>IF(H12="–",,I12-H12)</f>
        <v>0.125</v>
      </c>
      <c r="M12" s="151">
        <f>L12</f>
        <v>0.125</v>
      </c>
      <c r="N12" s="152" t="s">
        <v>37</v>
      </c>
      <c r="O12" s="15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 s="13" customFormat="1" ht="55.5" customHeight="1" x14ac:dyDescent="0.25">
      <c r="A13" s="791"/>
      <c r="B13" s="795"/>
      <c r="C13" s="791"/>
      <c r="D13" s="145"/>
      <c r="E13" s="145"/>
      <c r="F13" s="153">
        <v>45570</v>
      </c>
      <c r="G13" s="154" t="str">
        <f t="shared" si="0"/>
        <v>S</v>
      </c>
      <c r="H13" s="129" t="s">
        <v>28</v>
      </c>
      <c r="I13" s="155" t="s">
        <v>28</v>
      </c>
      <c r="J13" s="156"/>
      <c r="K13" s="157"/>
      <c r="L13" s="158"/>
      <c r="M13" s="159"/>
      <c r="N13" s="160"/>
      <c r="O13" s="15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</row>
    <row r="14" spans="1:27" s="13" customFormat="1" ht="55.5" customHeight="1" x14ac:dyDescent="0.25">
      <c r="A14" s="791"/>
      <c r="B14" s="795"/>
      <c r="C14" s="791"/>
      <c r="D14" s="145"/>
      <c r="E14" s="145"/>
      <c r="F14" s="161">
        <v>45571</v>
      </c>
      <c r="G14" s="162" t="str">
        <f t="shared" si="0"/>
        <v>D</v>
      </c>
      <c r="H14" s="129" t="s">
        <v>28</v>
      </c>
      <c r="I14" s="155" t="s">
        <v>28</v>
      </c>
      <c r="J14" s="149"/>
      <c r="K14" s="163"/>
      <c r="L14" s="164"/>
      <c r="M14" s="165"/>
      <c r="N14" s="166"/>
      <c r="O14" s="15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</row>
    <row r="15" spans="1:27" s="13" customFormat="1" ht="45" customHeight="1" x14ac:dyDescent="0.25">
      <c r="A15" s="791"/>
      <c r="B15" s="795"/>
      <c r="C15" s="823"/>
      <c r="D15" s="145" t="s">
        <v>38</v>
      </c>
      <c r="E15" s="145" t="s">
        <v>227</v>
      </c>
      <c r="F15" s="167">
        <f>F14+1</f>
        <v>45572</v>
      </c>
      <c r="G15" s="168" t="str">
        <f t="shared" si="0"/>
        <v>L</v>
      </c>
      <c r="H15" s="169">
        <v>0.625</v>
      </c>
      <c r="I15" s="169">
        <v>0.75</v>
      </c>
      <c r="J15" s="168" t="s">
        <v>39</v>
      </c>
      <c r="K15" s="170" t="s">
        <v>20</v>
      </c>
      <c r="L15" s="148">
        <f t="shared" ref="L15:L17" si="4">IF(H15="–",,I15-H15)</f>
        <v>0.125</v>
      </c>
      <c r="M15" s="171">
        <f>L15+M12</f>
        <v>0.25</v>
      </c>
      <c r="N15" s="172" t="s">
        <v>40</v>
      </c>
      <c r="O15" s="26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</row>
    <row r="16" spans="1:27" s="13" customFormat="1" ht="45" customHeight="1" x14ac:dyDescent="0.25">
      <c r="A16" s="791"/>
      <c r="B16" s="795"/>
      <c r="C16" s="805">
        <v>3</v>
      </c>
      <c r="D16" s="145" t="s">
        <v>41</v>
      </c>
      <c r="E16" s="145"/>
      <c r="F16" s="167">
        <f>F15+1</f>
        <v>45573</v>
      </c>
      <c r="G16" s="168" t="str">
        <f t="shared" si="0"/>
        <v>M</v>
      </c>
      <c r="H16" s="169">
        <v>0.625</v>
      </c>
      <c r="I16" s="169">
        <v>0.75</v>
      </c>
      <c r="J16" s="168" t="s">
        <v>42</v>
      </c>
      <c r="K16" s="173" t="s">
        <v>43</v>
      </c>
      <c r="L16" s="169">
        <f t="shared" si="4"/>
        <v>0.125</v>
      </c>
      <c r="M16" s="174">
        <f t="shared" ref="M16" si="5">L16+M15</f>
        <v>0.375</v>
      </c>
      <c r="N16" s="175" t="s">
        <v>44</v>
      </c>
      <c r="O16" s="26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spans="1:27" s="13" customFormat="1" ht="45" customHeight="1" x14ac:dyDescent="0.25">
      <c r="A17" s="791"/>
      <c r="B17" s="795"/>
      <c r="C17" s="791"/>
      <c r="D17" s="145"/>
      <c r="E17" s="145"/>
      <c r="F17" s="167">
        <f>F16+1</f>
        <v>45574</v>
      </c>
      <c r="G17" s="168" t="str">
        <f t="shared" si="0"/>
        <v>X</v>
      </c>
      <c r="H17" s="176">
        <v>0.625</v>
      </c>
      <c r="I17" s="169">
        <v>0.75</v>
      </c>
      <c r="J17" s="168" t="s">
        <v>42</v>
      </c>
      <c r="K17" s="173" t="s">
        <v>43</v>
      </c>
      <c r="L17" s="169">
        <f t="shared" si="4"/>
        <v>0.125</v>
      </c>
      <c r="M17" s="174">
        <f>L17+M16</f>
        <v>0.5</v>
      </c>
      <c r="N17" s="175" t="s">
        <v>45</v>
      </c>
      <c r="O17" s="26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</row>
    <row r="18" spans="1:27" s="13" customFormat="1" ht="45" customHeight="1" x14ac:dyDescent="0.25">
      <c r="A18" s="791"/>
      <c r="B18" s="795"/>
      <c r="C18" s="791"/>
      <c r="D18" s="145"/>
      <c r="E18" s="150"/>
      <c r="F18" s="167">
        <v>45575</v>
      </c>
      <c r="G18" s="168" t="str">
        <f t="shared" si="0"/>
        <v>J</v>
      </c>
      <c r="H18" s="177">
        <v>0.64583333333333337</v>
      </c>
      <c r="I18" s="178">
        <v>0.77083333333333337</v>
      </c>
      <c r="J18" s="179" t="s">
        <v>46</v>
      </c>
      <c r="K18" s="180" t="s">
        <v>47</v>
      </c>
      <c r="L18" s="181">
        <f>IF(H18="–",,I18-H18)</f>
        <v>0.125</v>
      </c>
      <c r="M18" s="174">
        <f>L18+M17</f>
        <v>0.625</v>
      </c>
      <c r="N18" s="175" t="s">
        <v>48</v>
      </c>
      <c r="O18" s="26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</row>
    <row r="19" spans="1:27" s="13" customFormat="1" ht="45" customHeight="1" thickBot="1" x14ac:dyDescent="0.3">
      <c r="A19" s="791"/>
      <c r="B19" s="795"/>
      <c r="C19" s="791"/>
      <c r="D19" s="145"/>
      <c r="E19" s="150"/>
      <c r="F19" s="182">
        <v>45576</v>
      </c>
      <c r="G19" s="183" t="str">
        <f t="shared" si="0"/>
        <v>V</v>
      </c>
      <c r="H19" s="176">
        <v>0.625</v>
      </c>
      <c r="I19" s="169">
        <v>0.75</v>
      </c>
      <c r="J19" s="184" t="s">
        <v>35</v>
      </c>
      <c r="K19" s="170" t="s">
        <v>20</v>
      </c>
      <c r="L19" s="169">
        <f>IF(H19="–",,I19-H19)</f>
        <v>0.125</v>
      </c>
      <c r="M19" s="174">
        <f>L19+M18</f>
        <v>0.75</v>
      </c>
      <c r="N19" s="185" t="s">
        <v>49</v>
      </c>
      <c r="O19" s="26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</row>
    <row r="20" spans="1:27" s="13" customFormat="1" ht="45" customHeight="1" x14ac:dyDescent="0.25">
      <c r="A20" s="791"/>
      <c r="B20" s="795"/>
      <c r="C20" s="791"/>
      <c r="D20" s="145"/>
      <c r="E20" s="150"/>
      <c r="F20" s="182">
        <v>45577</v>
      </c>
      <c r="G20" s="168" t="s">
        <v>50</v>
      </c>
      <c r="H20" s="130" t="s">
        <v>28</v>
      </c>
      <c r="I20" s="130" t="s">
        <v>28</v>
      </c>
      <c r="J20" s="186" t="s">
        <v>51</v>
      </c>
      <c r="K20" s="187"/>
      <c r="L20" s="188"/>
      <c r="M20" s="174"/>
      <c r="N20" s="168"/>
      <c r="O20" s="26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</row>
    <row r="21" spans="1:27" s="13" customFormat="1" ht="45" customHeight="1" x14ac:dyDescent="0.25">
      <c r="A21" s="791"/>
      <c r="B21" s="795"/>
      <c r="C21" s="791"/>
      <c r="D21" s="145"/>
      <c r="E21" s="150"/>
      <c r="F21" s="182">
        <v>45578</v>
      </c>
      <c r="G21" s="168" t="s">
        <v>52</v>
      </c>
      <c r="H21" s="130" t="s">
        <v>28</v>
      </c>
      <c r="I21" s="130" t="s">
        <v>28</v>
      </c>
      <c r="J21" s="186"/>
      <c r="K21" s="187"/>
      <c r="L21" s="178"/>
      <c r="M21" s="174"/>
      <c r="N21" s="168"/>
      <c r="O21" s="15"/>
      <c r="W21" s="12"/>
      <c r="X21" s="12"/>
      <c r="Y21" s="12"/>
      <c r="Z21" s="12"/>
      <c r="AA21" s="12"/>
    </row>
    <row r="22" spans="1:27" s="13" customFormat="1" ht="45" customHeight="1" thickBot="1" x14ac:dyDescent="0.3">
      <c r="A22" s="791"/>
      <c r="B22" s="795"/>
      <c r="C22" s="823"/>
      <c r="D22" s="145"/>
      <c r="E22" s="150"/>
      <c r="F22" s="189">
        <v>45579</v>
      </c>
      <c r="G22" s="190" t="s">
        <v>53</v>
      </c>
      <c r="H22" s="191">
        <v>0.625</v>
      </c>
      <c r="I22" s="192">
        <v>0.75</v>
      </c>
      <c r="J22" s="193" t="s">
        <v>42</v>
      </c>
      <c r="K22" s="194" t="s">
        <v>54</v>
      </c>
      <c r="L22" s="192">
        <f>IF(H22="–",,I22-H22)</f>
        <v>0.125</v>
      </c>
      <c r="M22" s="195">
        <f>L22+M19</f>
        <v>0.875</v>
      </c>
      <c r="N22" s="185" t="s">
        <v>55</v>
      </c>
      <c r="O22" s="15"/>
      <c r="W22" s="12"/>
      <c r="X22" s="12"/>
      <c r="Y22" s="12"/>
      <c r="Z22" s="12"/>
      <c r="AA22" s="12"/>
    </row>
    <row r="23" spans="1:27" s="13" customFormat="1" ht="45" customHeight="1" thickBot="1" x14ac:dyDescent="0.3">
      <c r="A23" s="791"/>
      <c r="B23" s="795"/>
      <c r="C23" s="30"/>
      <c r="D23" s="774" t="s">
        <v>62</v>
      </c>
      <c r="E23" s="775" t="s">
        <v>229</v>
      </c>
      <c r="F23" s="196">
        <f>F22+1</f>
        <v>45580</v>
      </c>
      <c r="G23" s="184" t="s">
        <v>98</v>
      </c>
      <c r="H23" s="197">
        <v>0.625</v>
      </c>
      <c r="I23" s="197">
        <v>0.79166666666666663</v>
      </c>
      <c r="J23" s="184" t="s">
        <v>35</v>
      </c>
      <c r="K23" s="198" t="s">
        <v>31</v>
      </c>
      <c r="L23" s="199">
        <v>0.16666666666666666</v>
      </c>
      <c r="M23" s="200">
        <f>L23+M22</f>
        <v>1.0416666666666667</v>
      </c>
      <c r="N23" s="201" t="s">
        <v>56</v>
      </c>
      <c r="O23" s="15"/>
      <c r="W23" s="12"/>
      <c r="X23" s="12"/>
      <c r="Y23" s="12"/>
      <c r="Z23" s="12"/>
      <c r="AA23" s="12"/>
    </row>
    <row r="24" spans="1:27" s="13" customFormat="1" ht="45" customHeight="1" thickBot="1" x14ac:dyDescent="0.3">
      <c r="A24" s="791"/>
      <c r="B24" s="795"/>
      <c r="C24" s="824">
        <v>4</v>
      </c>
      <c r="D24" s="202" t="s">
        <v>57</v>
      </c>
      <c r="E24" s="203" t="s">
        <v>230</v>
      </c>
      <c r="F24" s="204">
        <f>F23+1</f>
        <v>45581</v>
      </c>
      <c r="G24" s="205" t="s">
        <v>58</v>
      </c>
      <c r="H24" s="206">
        <v>0.66666666666666663</v>
      </c>
      <c r="I24" s="206">
        <v>0.83333333333333337</v>
      </c>
      <c r="J24" s="207" t="s">
        <v>59</v>
      </c>
      <c r="K24" s="208" t="s">
        <v>60</v>
      </c>
      <c r="L24" s="209">
        <v>0.16666666666666666</v>
      </c>
      <c r="M24" s="210">
        <v>0.16666666666666666</v>
      </c>
      <c r="N24" s="211" t="s">
        <v>61</v>
      </c>
      <c r="O24" s="15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</row>
    <row r="25" spans="1:27" s="13" customFormat="1" ht="45" customHeight="1" x14ac:dyDescent="0.25">
      <c r="A25" s="791"/>
      <c r="B25" s="795"/>
      <c r="C25" s="825"/>
      <c r="D25" s="212"/>
      <c r="E25" s="213"/>
      <c r="F25" s="214">
        <f>F24+1</f>
        <v>45582</v>
      </c>
      <c r="G25" s="215" t="s">
        <v>63</v>
      </c>
      <c r="H25" s="216"/>
      <c r="I25" s="217"/>
      <c r="J25" s="224" t="s">
        <v>66</v>
      </c>
      <c r="K25" s="224" t="s">
        <v>67</v>
      </c>
      <c r="L25" s="225"/>
      <c r="M25" s="224"/>
      <c r="N25" s="225"/>
      <c r="O25" s="19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 spans="1:27" s="13" customFormat="1" ht="45" customHeight="1" x14ac:dyDescent="0.25">
      <c r="A26" s="791"/>
      <c r="B26" s="795"/>
      <c r="C26" s="825"/>
      <c r="D26" s="212" t="s">
        <v>62</v>
      </c>
      <c r="E26" s="221" t="s">
        <v>229</v>
      </c>
      <c r="F26" s="222">
        <v>45583</v>
      </c>
      <c r="G26" s="223" t="s">
        <v>65</v>
      </c>
      <c r="H26" s="224"/>
      <c r="I26" s="224"/>
      <c r="J26" s="224" t="s">
        <v>66</v>
      </c>
      <c r="K26" s="224" t="s">
        <v>67</v>
      </c>
      <c r="L26" s="225"/>
      <c r="M26" s="224"/>
      <c r="N26" s="225"/>
      <c r="O26" s="19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</row>
    <row r="27" spans="1:27" s="13" customFormat="1" ht="45" customHeight="1" x14ac:dyDescent="0.25">
      <c r="A27" s="791"/>
      <c r="B27" s="795"/>
      <c r="C27" s="824"/>
      <c r="D27" s="220" t="s">
        <v>64</v>
      </c>
      <c r="E27" s="226"/>
      <c r="F27" s="227">
        <f t="shared" ref="F27:F38" si="6">F26+1</f>
        <v>45584</v>
      </c>
      <c r="G27" s="228" t="str">
        <f t="shared" ref="G27:G39" si="7">IF(WEEKDAY(F27)=2,"L",IF(WEEKDAY(F27)=3,"M",IF(WEEKDAY(F27)=4,"X",IF(WEEKDAY(F27)=5,"J",IF(WEEKDAY(F27)=6,"V",IF(WEEKDAY(F27)=7,"S","D"))))))</f>
        <v>S</v>
      </c>
      <c r="H27" s="229" t="s">
        <v>28</v>
      </c>
      <c r="I27" s="230" t="s">
        <v>28</v>
      </c>
      <c r="J27" s="231"/>
      <c r="K27" s="230"/>
      <c r="L27" s="229"/>
      <c r="M27" s="229"/>
      <c r="N27" s="230"/>
      <c r="O27" s="19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</row>
    <row r="28" spans="1:27" s="13" customFormat="1" ht="49.5" customHeight="1" thickBot="1" x14ac:dyDescent="0.3">
      <c r="A28" s="791"/>
      <c r="B28" s="795"/>
      <c r="C28" s="825"/>
      <c r="D28" s="212"/>
      <c r="E28" s="232"/>
      <c r="F28" s="227">
        <f t="shared" si="6"/>
        <v>45585</v>
      </c>
      <c r="G28" s="228" t="str">
        <f t="shared" si="7"/>
        <v>D</v>
      </c>
      <c r="H28" s="229" t="s">
        <v>28</v>
      </c>
      <c r="I28" s="233" t="s">
        <v>28</v>
      </c>
      <c r="J28" s="234"/>
      <c r="K28" s="235"/>
      <c r="L28" s="164"/>
      <c r="M28" s="164"/>
      <c r="N28" s="233"/>
      <c r="O28" s="15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</row>
    <row r="29" spans="1:27" s="13" customFormat="1" ht="45" customHeight="1" thickBot="1" x14ac:dyDescent="0.3">
      <c r="A29" s="791"/>
      <c r="B29" s="795"/>
      <c r="C29" s="826"/>
      <c r="D29" s="773" t="s">
        <v>38</v>
      </c>
      <c r="E29" s="776" t="s">
        <v>227</v>
      </c>
      <c r="F29" s="236">
        <f t="shared" si="6"/>
        <v>45586</v>
      </c>
      <c r="G29" s="237" t="str">
        <f t="shared" si="7"/>
        <v>L</v>
      </c>
      <c r="H29" s="197">
        <v>0.625</v>
      </c>
      <c r="I29" s="238">
        <v>0.79166666666666663</v>
      </c>
      <c r="J29" s="184" t="s">
        <v>68</v>
      </c>
      <c r="K29" s="239" t="s">
        <v>20</v>
      </c>
      <c r="L29" s="197">
        <v>0.16666666666666666</v>
      </c>
      <c r="M29" s="200">
        <v>0.25</v>
      </c>
      <c r="N29" s="240" t="s">
        <v>69</v>
      </c>
      <c r="O29" s="36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</row>
    <row r="30" spans="1:27" s="13" customFormat="1" ht="45" customHeight="1" x14ac:dyDescent="0.25">
      <c r="A30" s="791"/>
      <c r="B30" s="795"/>
      <c r="C30" s="816">
        <v>5</v>
      </c>
      <c r="D30" s="241"/>
      <c r="E30" s="241"/>
      <c r="F30" s="242">
        <f t="shared" si="6"/>
        <v>45587</v>
      </c>
      <c r="G30" s="243" t="str">
        <f t="shared" si="7"/>
        <v>M</v>
      </c>
      <c r="H30" s="244" t="s">
        <v>18</v>
      </c>
      <c r="I30" s="245">
        <v>0.75</v>
      </c>
      <c r="J30" s="246" t="s">
        <v>70</v>
      </c>
      <c r="K30" s="247" t="s">
        <v>71</v>
      </c>
      <c r="L30" s="248">
        <f>IF(H30="–",,I30-H30)</f>
        <v>8.333333333333337E-2</v>
      </c>
      <c r="M30" s="249">
        <f>L30</f>
        <v>8.333333333333337E-2</v>
      </c>
      <c r="N30" s="131" t="s">
        <v>193</v>
      </c>
      <c r="O30" s="36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spans="1:27" s="13" customFormat="1" ht="45" customHeight="1" x14ac:dyDescent="0.25">
      <c r="A31" s="791"/>
      <c r="B31" s="795"/>
      <c r="C31" s="791"/>
      <c r="D31" s="109"/>
      <c r="E31" s="250"/>
      <c r="F31" s="251">
        <f t="shared" si="6"/>
        <v>45588</v>
      </c>
      <c r="G31" s="252" t="str">
        <f t="shared" si="7"/>
        <v>X</v>
      </c>
      <c r="H31" s="112" t="s">
        <v>18</v>
      </c>
      <c r="I31" s="112">
        <v>0.75</v>
      </c>
      <c r="J31" s="253" t="s">
        <v>70</v>
      </c>
      <c r="K31" s="254" t="s">
        <v>265</v>
      </c>
      <c r="L31" s="112">
        <f>IF(H31="–",,I31-H31)</f>
        <v>8.333333333333337E-2</v>
      </c>
      <c r="M31" s="117">
        <f>L31+M30</f>
        <v>0.16666666666666674</v>
      </c>
      <c r="N31" s="111" t="s">
        <v>72</v>
      </c>
      <c r="O31" s="15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spans="1:27" s="13" customFormat="1" ht="45" customHeight="1" x14ac:dyDescent="0.25">
      <c r="A32" s="791"/>
      <c r="B32" s="795"/>
      <c r="C32" s="791"/>
      <c r="D32" s="250"/>
      <c r="E32" s="250"/>
      <c r="F32" s="110">
        <f t="shared" si="6"/>
        <v>45589</v>
      </c>
      <c r="G32" s="255" t="str">
        <f t="shared" si="7"/>
        <v>J</v>
      </c>
      <c r="H32" s="121" t="s">
        <v>18</v>
      </c>
      <c r="I32" s="121">
        <v>0.75</v>
      </c>
      <c r="J32" s="253" t="s">
        <v>70</v>
      </c>
      <c r="K32" s="256" t="s">
        <v>73</v>
      </c>
      <c r="L32" s="121">
        <f>IF(H32="–",,I32-H32)</f>
        <v>8.333333333333337E-2</v>
      </c>
      <c r="M32" s="125">
        <f>L32+M31</f>
        <v>0.25000000000000011</v>
      </c>
      <c r="N32" s="120" t="s">
        <v>74</v>
      </c>
      <c r="O32" s="19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</row>
    <row r="33" spans="1:27" s="13" customFormat="1" ht="45" customHeight="1" x14ac:dyDescent="0.25">
      <c r="A33" s="791"/>
      <c r="B33" s="795"/>
      <c r="C33" s="791"/>
      <c r="D33" s="109"/>
      <c r="E33" s="250"/>
      <c r="F33" s="257">
        <f t="shared" si="6"/>
        <v>45590</v>
      </c>
      <c r="G33" s="258" t="str">
        <f t="shared" si="7"/>
        <v>V</v>
      </c>
      <c r="H33" s="259" t="s">
        <v>18</v>
      </c>
      <c r="I33" s="259" t="s">
        <v>75</v>
      </c>
      <c r="J33" s="253" t="s">
        <v>70</v>
      </c>
      <c r="K33" s="260" t="s">
        <v>76</v>
      </c>
      <c r="L33" s="259">
        <f>IF(H33="–",,I33-H33)</f>
        <v>8.333333333333337E-2</v>
      </c>
      <c r="M33" s="125">
        <v>0.33333333333333331</v>
      </c>
      <c r="N33" s="261" t="s">
        <v>77</v>
      </c>
      <c r="O33" s="19"/>
      <c r="P33" s="37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</row>
    <row r="34" spans="1:27" s="13" customFormat="1" ht="45" customHeight="1" x14ac:dyDescent="0.25">
      <c r="A34" s="791"/>
      <c r="B34" s="795"/>
      <c r="C34" s="791"/>
      <c r="D34" s="132"/>
      <c r="E34" s="250"/>
      <c r="F34" s="262">
        <f t="shared" si="6"/>
        <v>45591</v>
      </c>
      <c r="G34" s="263" t="str">
        <f t="shared" si="7"/>
        <v>S</v>
      </c>
      <c r="H34" s="264" t="s">
        <v>28</v>
      </c>
      <c r="I34" s="265" t="s">
        <v>28</v>
      </c>
      <c r="J34" s="266"/>
      <c r="K34" s="267"/>
      <c r="L34" s="259"/>
      <c r="M34" s="125"/>
      <c r="N34" s="261"/>
      <c r="O34" s="19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</row>
    <row r="35" spans="1:27" s="13" customFormat="1" ht="45" customHeight="1" x14ac:dyDescent="0.25">
      <c r="A35" s="791"/>
      <c r="B35" s="795"/>
      <c r="C35" s="791"/>
      <c r="D35" s="132"/>
      <c r="E35" s="250"/>
      <c r="F35" s="262">
        <f t="shared" si="6"/>
        <v>45592</v>
      </c>
      <c r="G35" s="263" t="str">
        <f t="shared" si="7"/>
        <v>D</v>
      </c>
      <c r="H35" s="264" t="s">
        <v>28</v>
      </c>
      <c r="I35" s="265" t="s">
        <v>28</v>
      </c>
      <c r="J35" s="268"/>
      <c r="K35" s="269"/>
      <c r="L35" s="121"/>
      <c r="M35" s="125"/>
      <c r="N35" s="120"/>
      <c r="O35" s="38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</row>
    <row r="36" spans="1:27" s="13" customFormat="1" ht="45" customHeight="1" x14ac:dyDescent="0.25">
      <c r="A36" s="791"/>
      <c r="B36" s="795"/>
      <c r="C36" s="823"/>
      <c r="D36" s="109" t="s">
        <v>78</v>
      </c>
      <c r="E36" s="270" t="s">
        <v>231</v>
      </c>
      <c r="F36" s="271">
        <f t="shared" si="6"/>
        <v>45593</v>
      </c>
      <c r="G36" s="258" t="str">
        <f t="shared" si="7"/>
        <v>L</v>
      </c>
      <c r="H36" s="272">
        <v>0.66666666666666663</v>
      </c>
      <c r="I36" s="272">
        <v>0.75</v>
      </c>
      <c r="J36" s="253" t="s">
        <v>70</v>
      </c>
      <c r="K36" s="273" t="s">
        <v>266</v>
      </c>
      <c r="L36" s="274">
        <f>IF(H36="–",,I36-H36)</f>
        <v>8.333333333333337E-2</v>
      </c>
      <c r="M36" s="249">
        <f>L36+M33</f>
        <v>0.41666666666666669</v>
      </c>
      <c r="N36" s="131" t="s">
        <v>267</v>
      </c>
      <c r="O36" s="19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</row>
    <row r="37" spans="1:27" s="13" customFormat="1" ht="45" customHeight="1" x14ac:dyDescent="0.25">
      <c r="A37" s="791"/>
      <c r="B37" s="795"/>
      <c r="C37" s="830">
        <v>6</v>
      </c>
      <c r="D37" s="109" t="s">
        <v>79</v>
      </c>
      <c r="E37" s="270"/>
      <c r="F37" s="275">
        <f t="shared" si="6"/>
        <v>45594</v>
      </c>
      <c r="G37" s="276" t="str">
        <f t="shared" si="7"/>
        <v>M</v>
      </c>
      <c r="H37" s="112">
        <v>0.66666666666666663</v>
      </c>
      <c r="I37" s="112">
        <v>0.75</v>
      </c>
      <c r="J37" s="253" t="s">
        <v>70</v>
      </c>
      <c r="K37" s="277" t="s">
        <v>80</v>
      </c>
      <c r="L37" s="278">
        <f t="shared" ref="L37" si="8">IF(H37="–",,I37-H37)</f>
        <v>8.333333333333337E-2</v>
      </c>
      <c r="M37" s="117">
        <f>L37+M36</f>
        <v>0.5</v>
      </c>
      <c r="N37" s="120" t="s">
        <v>81</v>
      </c>
      <c r="O37" s="19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</row>
    <row r="38" spans="1:27" s="13" customFormat="1" ht="45" customHeight="1" x14ac:dyDescent="0.25">
      <c r="A38" s="791"/>
      <c r="B38" s="795"/>
      <c r="C38" s="831"/>
      <c r="D38" s="109"/>
      <c r="E38" s="250"/>
      <c r="F38" s="119">
        <f t="shared" si="6"/>
        <v>45595</v>
      </c>
      <c r="G38" s="120" t="str">
        <f t="shared" si="7"/>
        <v>X</v>
      </c>
      <c r="H38" s="279">
        <v>0.66666666666666663</v>
      </c>
      <c r="I38" s="280">
        <v>0.75</v>
      </c>
      <c r="J38" s="281" t="s">
        <v>70</v>
      </c>
      <c r="K38" s="282" t="s">
        <v>268</v>
      </c>
      <c r="L38" s="133">
        <f>IF(H38="–",,I38-H38)</f>
        <v>8.333333333333337E-2</v>
      </c>
      <c r="M38" s="283">
        <v>0.58333333333333337</v>
      </c>
      <c r="N38" s="284" t="s">
        <v>82</v>
      </c>
      <c r="O38" s="19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</row>
    <row r="39" spans="1:27" s="13" customFormat="1" ht="45" customHeight="1" x14ac:dyDescent="0.25">
      <c r="A39" s="791"/>
      <c r="B39" s="795"/>
      <c r="C39" s="831"/>
      <c r="D39" s="109"/>
      <c r="E39" s="250"/>
      <c r="F39" s="285">
        <v>45596</v>
      </c>
      <c r="G39" s="286" t="str">
        <f t="shared" si="7"/>
        <v>J</v>
      </c>
      <c r="H39" s="133" t="s">
        <v>18</v>
      </c>
      <c r="I39" s="133" t="s">
        <v>75</v>
      </c>
      <c r="J39" s="253" t="s">
        <v>70</v>
      </c>
      <c r="K39" s="273" t="s">
        <v>83</v>
      </c>
      <c r="L39" s="133">
        <f>IF(H39="–",,I39-H39)</f>
        <v>8.333333333333337E-2</v>
      </c>
      <c r="M39" s="249">
        <f>L39+M38</f>
        <v>0.66666666666666674</v>
      </c>
      <c r="N39" s="131" t="s">
        <v>84</v>
      </c>
      <c r="O39" s="19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</row>
    <row r="40" spans="1:27" s="13" customFormat="1" ht="45" customHeight="1" x14ac:dyDescent="0.25">
      <c r="A40" s="791"/>
      <c r="B40" s="795"/>
      <c r="C40" s="831"/>
      <c r="D40" s="109"/>
      <c r="E40" s="250"/>
      <c r="F40" s="287">
        <v>45597</v>
      </c>
      <c r="G40" s="288" t="str">
        <f t="shared" ref="G40" si="9">IF(WEEKDAY(F40)=2,"L",IF(WEEKDAY(F40)=3,"M",IF(WEEKDAY(F40)=4,"X",IF(WEEKDAY(F40)=5,"J",IF(WEEKDAY(F40)=6,"V",IF(WEEKDAY(F40)=7,"S","D"))))))</f>
        <v>V</v>
      </c>
      <c r="H40" s="289" t="s">
        <v>28</v>
      </c>
      <c r="I40" s="290" t="s">
        <v>28</v>
      </c>
      <c r="J40" s="291" t="s">
        <v>85</v>
      </c>
      <c r="K40" s="292"/>
      <c r="L40" s="133"/>
      <c r="M40" s="283"/>
      <c r="N40" s="284"/>
      <c r="O40" s="19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</row>
    <row r="41" spans="1:27" s="13" customFormat="1" ht="45" customHeight="1" x14ac:dyDescent="0.25">
      <c r="A41" s="791"/>
      <c r="B41" s="795"/>
      <c r="C41" s="831"/>
      <c r="D41" s="109"/>
      <c r="E41" s="250"/>
      <c r="F41" s="262">
        <v>45232</v>
      </c>
      <c r="G41" s="263" t="s">
        <v>50</v>
      </c>
      <c r="H41" s="293" t="s">
        <v>28</v>
      </c>
      <c r="I41" s="294" t="s">
        <v>28</v>
      </c>
      <c r="J41" s="295"/>
      <c r="K41" s="296"/>
      <c r="L41" s="116"/>
      <c r="M41" s="117"/>
      <c r="N41" s="284"/>
      <c r="O41" s="39"/>
      <c r="P41" s="12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</row>
    <row r="42" spans="1:27" s="13" customFormat="1" ht="45" customHeight="1" x14ac:dyDescent="0.25">
      <c r="A42" s="791"/>
      <c r="B42" s="795"/>
      <c r="C42" s="831"/>
      <c r="D42" s="109"/>
      <c r="E42" s="132"/>
      <c r="F42" s="262">
        <f>F41+1</f>
        <v>45233</v>
      </c>
      <c r="G42" s="263" t="s">
        <v>52</v>
      </c>
      <c r="H42" s="293" t="s">
        <v>28</v>
      </c>
      <c r="I42" s="294" t="s">
        <v>28</v>
      </c>
      <c r="J42" s="297"/>
      <c r="K42" s="298"/>
      <c r="L42" s="133"/>
      <c r="M42" s="249"/>
      <c r="N42" s="298"/>
      <c r="O42" s="19"/>
      <c r="W42" s="40"/>
      <c r="X42" s="40"/>
      <c r="Y42" s="40"/>
      <c r="Z42" s="40"/>
      <c r="AA42" s="40"/>
    </row>
    <row r="43" spans="1:27" s="89" customFormat="1" ht="45" customHeight="1" thickBot="1" x14ac:dyDescent="0.3">
      <c r="A43" s="791"/>
      <c r="B43" s="796"/>
      <c r="C43" s="805">
        <v>7</v>
      </c>
      <c r="D43" s="299"/>
      <c r="E43" s="300"/>
      <c r="F43" s="301">
        <v>45600</v>
      </c>
      <c r="G43" s="302" t="str">
        <f>IF(WEEKDAY(F43)=2,"L",IF(WEEKDAY(F43)=3,"M",IF(WEEKDAY(F43)=4,"X",IF(WEEKDAY(F43)=5,"J",IF(WEEKDAY(F43)=6,"V",IF(WEEKDAY(F43)=7,"S","D"))))))</f>
        <v>L</v>
      </c>
      <c r="H43" s="143" t="s">
        <v>18</v>
      </c>
      <c r="I43" s="143">
        <v>0.75</v>
      </c>
      <c r="J43" s="303" t="s">
        <v>70</v>
      </c>
      <c r="K43" s="304" t="s">
        <v>269</v>
      </c>
      <c r="L43" s="143">
        <f>IF(H43="–",,I43-H43)</f>
        <v>8.333333333333337E-2</v>
      </c>
      <c r="M43" s="144">
        <f>L43+M39</f>
        <v>0.75000000000000011</v>
      </c>
      <c r="N43" s="142" t="s">
        <v>86</v>
      </c>
      <c r="O43" s="724"/>
      <c r="P43" s="725"/>
      <c r="Q43" s="725"/>
      <c r="R43" s="725"/>
      <c r="S43" s="725"/>
      <c r="T43" s="725"/>
      <c r="U43" s="725"/>
      <c r="V43" s="725"/>
      <c r="W43" s="725"/>
      <c r="X43" s="725"/>
      <c r="Y43" s="725"/>
      <c r="Z43" s="725"/>
      <c r="AA43" s="725"/>
    </row>
    <row r="44" spans="1:27" s="13" customFormat="1" ht="45" customHeight="1" x14ac:dyDescent="0.25">
      <c r="A44" s="791"/>
      <c r="B44" s="827" t="s">
        <v>226</v>
      </c>
      <c r="C44" s="803"/>
      <c r="D44" s="220"/>
      <c r="E44" s="220"/>
      <c r="F44" s="305">
        <f>F43+1</f>
        <v>45601</v>
      </c>
      <c r="G44" s="306" t="str">
        <f>IF(WEEKDAY(F44)=2,"L",IF(WEEKDAY(F44)=3,"M",IF(WEEKDAY(F44)=4,"X",IF(WEEKDAY(F44)=5,"J",IF(WEEKDAY(F44)=6,"V",IF(WEEKDAY(F44)=7,"S","D"))))))</f>
        <v>M</v>
      </c>
      <c r="H44" s="723" t="s">
        <v>18</v>
      </c>
      <c r="I44" s="148" t="s">
        <v>23</v>
      </c>
      <c r="J44" s="307" t="s">
        <v>19</v>
      </c>
      <c r="K44" s="308" t="s">
        <v>87</v>
      </c>
      <c r="L44" s="309">
        <f>IF(H44="–",,I44-H44)</f>
        <v>0.125</v>
      </c>
      <c r="M44" s="310">
        <f>L44</f>
        <v>0.125</v>
      </c>
      <c r="N44" s="311" t="s">
        <v>194</v>
      </c>
      <c r="O44" s="19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spans="1:27" s="13" customFormat="1" ht="45" customHeight="1" x14ac:dyDescent="0.25">
      <c r="A45" s="832" t="s">
        <v>88</v>
      </c>
      <c r="B45" s="828"/>
      <c r="C45" s="791"/>
      <c r="D45" s="312"/>
      <c r="E45" s="312"/>
      <c r="F45" s="313">
        <f>F44+1</f>
        <v>45602</v>
      </c>
      <c r="G45" s="172" t="str">
        <f>IF(WEEKDAY(F45)=2,"L",IF(WEEKDAY(F45)=3,"M",IF(WEEKDAY(F45)=4,"X",IF(WEEKDAY(F45)=5,"J",IF(WEEKDAY(F45)=6,"V",IF(WEEKDAY(F45)=7,"S","D"))))))</f>
        <v>X</v>
      </c>
      <c r="H45" s="169" t="s">
        <v>18</v>
      </c>
      <c r="I45" s="169" t="s">
        <v>89</v>
      </c>
      <c r="J45" s="314" t="s">
        <v>19</v>
      </c>
      <c r="K45" s="308" t="s">
        <v>87</v>
      </c>
      <c r="L45" s="315">
        <f t="shared" ref="L45" si="10">IF(H45="–",,I45-H45)</f>
        <v>0.16666666666666674</v>
      </c>
      <c r="M45" s="316">
        <f t="shared" ref="M45" si="11">L45+M44</f>
        <v>0.29166666666666674</v>
      </c>
      <c r="N45" s="311" t="s">
        <v>90</v>
      </c>
      <c r="O45" s="41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</row>
    <row r="46" spans="1:27" s="13" customFormat="1" ht="45" customHeight="1" x14ac:dyDescent="0.25">
      <c r="A46" s="818"/>
      <c r="B46" s="828"/>
      <c r="C46" s="791"/>
      <c r="D46" s="312"/>
      <c r="E46" s="312"/>
      <c r="F46" s="317">
        <f>F45+1</f>
        <v>45603</v>
      </c>
      <c r="G46" s="175" t="str">
        <f>IF(WEEKDAY(F46)=2,"L",IF(WEEKDAY(F46)=3,"M",IF(WEEKDAY(F46)=4,"X",IF(WEEKDAY(F46)=5,"J",IF(WEEKDAY(F46)=6,"V",IF(WEEKDAY(F46)=7,"S","D"))))))</f>
        <v>J</v>
      </c>
      <c r="H46" s="192" t="s">
        <v>18</v>
      </c>
      <c r="I46" s="192" t="s">
        <v>89</v>
      </c>
      <c r="J46" s="318" t="s">
        <v>19</v>
      </c>
      <c r="K46" s="308" t="s">
        <v>87</v>
      </c>
      <c r="L46" s="319">
        <f>IF(H46="–",,I46-H46)</f>
        <v>0.16666666666666674</v>
      </c>
      <c r="M46" s="320">
        <f>L46+M45</f>
        <v>0.45833333333333348</v>
      </c>
      <c r="N46" s="321" t="s">
        <v>91</v>
      </c>
      <c r="O46" s="4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</row>
    <row r="47" spans="1:27" s="13" customFormat="1" ht="45" customHeight="1" x14ac:dyDescent="0.25">
      <c r="A47" s="818"/>
      <c r="B47" s="828"/>
      <c r="C47" s="791"/>
      <c r="D47" s="226"/>
      <c r="E47" s="226"/>
      <c r="F47" s="322">
        <v>45604</v>
      </c>
      <c r="G47" s="185" t="str">
        <f>IF(WEEKDAY(F47)=2,"L",IF(WEEKDAY(F47)=3,"M",IF(WEEKDAY(F47)=4,"X",IF(WEEKDAY(F47)=5,"J",IF(WEEKDAY(F47)=6,"V",IF(WEEKDAY(F47)=7,"S","D"))))))</f>
        <v>V</v>
      </c>
      <c r="H47" s="164" t="s">
        <v>18</v>
      </c>
      <c r="I47" s="164" t="s">
        <v>23</v>
      </c>
      <c r="J47" s="314" t="s">
        <v>254</v>
      </c>
      <c r="K47" s="323" t="s">
        <v>92</v>
      </c>
      <c r="L47" s="324">
        <f>IF(H47="–",,I47-H47)</f>
        <v>0.125</v>
      </c>
      <c r="M47" s="325">
        <v>0.58333333333333337</v>
      </c>
      <c r="N47" s="326" t="s">
        <v>93</v>
      </c>
      <c r="O47" s="41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spans="1:27" s="13" customFormat="1" ht="45" customHeight="1" x14ac:dyDescent="0.25">
      <c r="A48" s="818"/>
      <c r="B48" s="828"/>
      <c r="C48" s="791"/>
      <c r="D48" s="312" t="s">
        <v>94</v>
      </c>
      <c r="E48" s="226" t="s">
        <v>226</v>
      </c>
      <c r="F48" s="327">
        <v>45605</v>
      </c>
      <c r="G48" s="166" t="s">
        <v>50</v>
      </c>
      <c r="H48" s="224" t="s">
        <v>28</v>
      </c>
      <c r="I48" s="224" t="s">
        <v>28</v>
      </c>
      <c r="J48" s="225"/>
      <c r="K48" s="225"/>
      <c r="L48" s="319"/>
      <c r="M48" s="325"/>
      <c r="N48" s="225"/>
      <c r="O48" s="41"/>
      <c r="W48" s="12"/>
      <c r="X48" s="12"/>
      <c r="Y48" s="12"/>
      <c r="Z48" s="12"/>
      <c r="AA48" s="12"/>
    </row>
    <row r="49" spans="1:27" s="13" customFormat="1" ht="45" customHeight="1" x14ac:dyDescent="0.25">
      <c r="A49" s="818"/>
      <c r="B49" s="828"/>
      <c r="C49" s="823"/>
      <c r="D49" s="312" t="s">
        <v>95</v>
      </c>
      <c r="E49" s="226"/>
      <c r="F49" s="327">
        <v>45606</v>
      </c>
      <c r="G49" s="166" t="s">
        <v>52</v>
      </c>
      <c r="H49" s="224" t="s">
        <v>28</v>
      </c>
      <c r="I49" s="224" t="s">
        <v>28</v>
      </c>
      <c r="J49" s="225"/>
      <c r="K49" s="225"/>
      <c r="L49" s="319"/>
      <c r="M49" s="325"/>
      <c r="N49" s="225"/>
      <c r="O49" s="43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</row>
    <row r="50" spans="1:27" s="13" customFormat="1" ht="45" customHeight="1" x14ac:dyDescent="0.25">
      <c r="A50" s="818"/>
      <c r="B50" s="828"/>
      <c r="C50" s="800">
        <v>8</v>
      </c>
      <c r="D50" s="226"/>
      <c r="E50" s="226"/>
      <c r="F50" s="327">
        <v>45607</v>
      </c>
      <c r="G50" s="166" t="s">
        <v>53</v>
      </c>
      <c r="H50" s="164" t="s">
        <v>18</v>
      </c>
      <c r="I50" s="164" t="s">
        <v>89</v>
      </c>
      <c r="J50" s="314" t="s">
        <v>19</v>
      </c>
      <c r="K50" s="323" t="s">
        <v>96</v>
      </c>
      <c r="L50" s="324">
        <f>IF(H50="–",,I50-H50)</f>
        <v>0.16666666666666674</v>
      </c>
      <c r="M50" s="325">
        <f>L50+M47</f>
        <v>0.75000000000000011</v>
      </c>
      <c r="N50" s="326" t="s">
        <v>97</v>
      </c>
      <c r="O50" s="43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</row>
    <row r="51" spans="1:27" s="13" customFormat="1" ht="45" customHeight="1" x14ac:dyDescent="0.25">
      <c r="A51" s="818"/>
      <c r="B51" s="828"/>
      <c r="C51" s="803"/>
      <c r="D51" s="226"/>
      <c r="E51" s="226"/>
      <c r="F51" s="327">
        <f>F50+1</f>
        <v>45608</v>
      </c>
      <c r="G51" s="166" t="s">
        <v>98</v>
      </c>
      <c r="H51" s="148" t="s">
        <v>18</v>
      </c>
      <c r="I51" s="148" t="s">
        <v>23</v>
      </c>
      <c r="J51" s="307" t="s">
        <v>19</v>
      </c>
      <c r="K51" s="308" t="s">
        <v>87</v>
      </c>
      <c r="L51" s="309">
        <f>IF(H51="–",,I51-H51)</f>
        <v>0.125</v>
      </c>
      <c r="M51" s="310">
        <f>L51+M50</f>
        <v>0.87500000000000011</v>
      </c>
      <c r="N51" s="311" t="s">
        <v>99</v>
      </c>
      <c r="O51" s="4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</row>
    <row r="52" spans="1:27" s="13" customFormat="1" ht="45" customHeight="1" x14ac:dyDescent="0.25">
      <c r="A52" s="818"/>
      <c r="B52" s="828"/>
      <c r="C52" s="803"/>
      <c r="D52" s="226"/>
      <c r="E52" s="226"/>
      <c r="F52" s="313">
        <f>F51+1</f>
        <v>45609</v>
      </c>
      <c r="G52" s="172" t="s">
        <v>58</v>
      </c>
      <c r="H52" s="192" t="s">
        <v>18</v>
      </c>
      <c r="I52" s="192">
        <v>0.79166666666666663</v>
      </c>
      <c r="J52" s="318" t="s">
        <v>19</v>
      </c>
      <c r="K52" s="328" t="s">
        <v>100</v>
      </c>
      <c r="L52" s="319">
        <f>IF(H52="–",,I52-H52)</f>
        <v>0.125</v>
      </c>
      <c r="M52" s="320">
        <f>L52+M51</f>
        <v>1</v>
      </c>
      <c r="N52" s="329" t="s">
        <v>101</v>
      </c>
      <c r="O52" s="41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</row>
    <row r="53" spans="1:27" s="13" customFormat="1" ht="45" customHeight="1" x14ac:dyDescent="0.25">
      <c r="A53" s="818"/>
      <c r="B53" s="828"/>
      <c r="C53" s="803"/>
      <c r="D53" s="312"/>
      <c r="E53" s="226"/>
      <c r="F53" s="322">
        <f>F52+1</f>
        <v>45610</v>
      </c>
      <c r="G53" s="185" t="s">
        <v>63</v>
      </c>
      <c r="H53" s="219" t="s">
        <v>18</v>
      </c>
      <c r="I53" s="219">
        <v>0.83333333333333337</v>
      </c>
      <c r="J53" s="330" t="s">
        <v>19</v>
      </c>
      <c r="K53" s="308" t="s">
        <v>87</v>
      </c>
      <c r="L53" s="331">
        <f>IF(H53="–",,I53-H53)</f>
        <v>0.16666666666666674</v>
      </c>
      <c r="M53" s="332">
        <f>L53+M52</f>
        <v>1.1666666666666667</v>
      </c>
      <c r="N53" s="333" t="s">
        <v>102</v>
      </c>
      <c r="O53" s="4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</row>
    <row r="54" spans="1:27" s="13" customFormat="1" ht="45" customHeight="1" thickBot="1" x14ac:dyDescent="0.3">
      <c r="A54" s="818"/>
      <c r="B54" s="828"/>
      <c r="C54" s="803"/>
      <c r="D54" s="334"/>
      <c r="E54" s="334"/>
      <c r="F54" s="335">
        <v>45611</v>
      </c>
      <c r="G54" s="336" t="s">
        <v>65</v>
      </c>
      <c r="H54" s="337"/>
      <c r="I54" s="337"/>
      <c r="J54" s="337" t="s">
        <v>66</v>
      </c>
      <c r="K54" s="337" t="s">
        <v>67</v>
      </c>
      <c r="L54" s="338"/>
      <c r="M54" s="337"/>
      <c r="N54" s="338"/>
      <c r="O54" s="41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</row>
    <row r="55" spans="1:27" s="13" customFormat="1" ht="45" customHeight="1" x14ac:dyDescent="0.25">
      <c r="A55" s="818"/>
      <c r="B55" s="828"/>
      <c r="C55" s="803"/>
      <c r="D55" s="250"/>
      <c r="E55" s="277"/>
      <c r="F55" s="339">
        <v>45612</v>
      </c>
      <c r="G55" s="340" t="s">
        <v>50</v>
      </c>
      <c r="H55" s="341" t="s">
        <v>28</v>
      </c>
      <c r="I55" s="341" t="s">
        <v>28</v>
      </c>
      <c r="J55" s="114"/>
      <c r="K55" s="342"/>
      <c r="L55" s="343"/>
      <c r="M55" s="344"/>
      <c r="N55" s="342"/>
      <c r="O55" s="19"/>
      <c r="W55" s="40"/>
      <c r="X55" s="40"/>
      <c r="Y55" s="40"/>
      <c r="Z55" s="40"/>
      <c r="AA55" s="40"/>
    </row>
    <row r="56" spans="1:27" s="13" customFormat="1" ht="45" customHeight="1" x14ac:dyDescent="0.25">
      <c r="A56" s="818"/>
      <c r="B56" s="828"/>
      <c r="C56" s="804"/>
      <c r="D56" s="277"/>
      <c r="E56" s="277"/>
      <c r="F56" s="339">
        <v>45613</v>
      </c>
      <c r="G56" s="340" t="s">
        <v>52</v>
      </c>
      <c r="H56" s="294" t="s">
        <v>28</v>
      </c>
      <c r="I56" s="294" t="s">
        <v>28</v>
      </c>
      <c r="J56" s="298"/>
      <c r="K56" s="298"/>
      <c r="L56" s="298"/>
      <c r="M56" s="345"/>
      <c r="N56" s="298"/>
      <c r="O56" s="43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</row>
    <row r="57" spans="1:27" s="13" customFormat="1" ht="45" customHeight="1" x14ac:dyDescent="0.25">
      <c r="A57" s="818"/>
      <c r="B57" s="828"/>
      <c r="C57" s="805">
        <v>9</v>
      </c>
      <c r="D57" s="722"/>
      <c r="E57" s="722"/>
      <c r="F57" s="346">
        <v>45614</v>
      </c>
      <c r="G57" s="131" t="str">
        <f>IF(WEEKDAY(F57)=2,"L",IF(WEEKDAY(F57)=3,"M",IF(WEEKDAY(F57)=4,"X",IF(WEEKDAY(F57)=5,"J",IF(WEEKDAY(F57)=6,"V",IF(WEEKDAY(F57)=7,"S","D"))))))</f>
        <v>L</v>
      </c>
      <c r="H57" s="133" t="s">
        <v>18</v>
      </c>
      <c r="I57" s="133" t="s">
        <v>23</v>
      </c>
      <c r="J57" s="347" t="s">
        <v>59</v>
      </c>
      <c r="K57" s="779" t="s">
        <v>258</v>
      </c>
      <c r="L57" s="248">
        <f t="shared" ref="L57:L61" si="12">IF(H57="–",,I57-H57)</f>
        <v>0.125</v>
      </c>
      <c r="M57" s="348">
        <v>0.125</v>
      </c>
      <c r="N57" s="349" t="s">
        <v>103</v>
      </c>
      <c r="O57" s="43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</row>
    <row r="58" spans="1:27" s="13" customFormat="1" ht="45" customHeight="1" x14ac:dyDescent="0.25">
      <c r="A58" s="818"/>
      <c r="B58" s="828"/>
      <c r="C58" s="791"/>
      <c r="D58" s="250" t="s">
        <v>104</v>
      </c>
      <c r="E58" s="781" t="s">
        <v>260</v>
      </c>
      <c r="F58" s="350">
        <f>F57+1</f>
        <v>45615</v>
      </c>
      <c r="G58" s="131" t="str">
        <f>IF(WEEKDAY(F58)=2,"L",IF(WEEKDAY(F58)=3,"M",IF(WEEKDAY(F58)=4,"X",IF(WEEKDAY(F58)=5,"J",IF(WEEKDAY(F58)=6,"V",IF(WEEKDAY(F58)=7,"S","D"))))))</f>
        <v>M</v>
      </c>
      <c r="H58" s="133" t="s">
        <v>18</v>
      </c>
      <c r="I58" s="133" t="s">
        <v>23</v>
      </c>
      <c r="J58" s="351" t="s">
        <v>59</v>
      </c>
      <c r="K58" s="780" t="s">
        <v>259</v>
      </c>
      <c r="L58" s="133">
        <f t="shared" si="12"/>
        <v>0.125</v>
      </c>
      <c r="M58" s="249">
        <f t="shared" ref="M58:M60" si="13">L58+M57</f>
        <v>0.25</v>
      </c>
      <c r="N58" s="131" t="s">
        <v>105</v>
      </c>
      <c r="O58" s="19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</row>
    <row r="59" spans="1:27" s="13" customFormat="1" ht="45" customHeight="1" x14ac:dyDescent="0.25">
      <c r="A59" s="818"/>
      <c r="B59" s="828"/>
      <c r="C59" s="791"/>
      <c r="D59" s="250" t="s">
        <v>79</v>
      </c>
      <c r="E59" s="277"/>
      <c r="F59" s="352">
        <f>F58+1</f>
        <v>45616</v>
      </c>
      <c r="G59" s="131" t="str">
        <f>IF(WEEKDAY(F59)=2,"L",IF(WEEKDAY(F59)=3,"M",IF(WEEKDAY(F59)=4,"X",IF(WEEKDAY(F59)=5,"J",IF(WEEKDAY(F59)=6,"V",IF(WEEKDAY(F59)=7,"S","D"))))))</f>
        <v>X</v>
      </c>
      <c r="H59" s="133" t="s">
        <v>18</v>
      </c>
      <c r="I59" s="133" t="s">
        <v>23</v>
      </c>
      <c r="J59" s="351" t="s">
        <v>59</v>
      </c>
      <c r="K59" s="353" t="s">
        <v>106</v>
      </c>
      <c r="L59" s="133">
        <f t="shared" si="12"/>
        <v>0.125</v>
      </c>
      <c r="M59" s="249">
        <f t="shared" si="13"/>
        <v>0.375</v>
      </c>
      <c r="N59" s="131" t="s">
        <v>107</v>
      </c>
      <c r="O59" s="19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</row>
    <row r="60" spans="1:27" s="13" customFormat="1" ht="90" customHeight="1" x14ac:dyDescent="0.25">
      <c r="A60" s="818"/>
      <c r="B60" s="828"/>
      <c r="C60" s="791"/>
      <c r="D60" s="277"/>
      <c r="E60" s="277"/>
      <c r="F60" s="354">
        <f>F59+1</f>
        <v>45617</v>
      </c>
      <c r="G60" s="131" t="str">
        <f>IF(WEEKDAY(F60)=2,"L",IF(WEEKDAY(F60)=3,"M",IF(WEEKDAY(F60)=4,"X",IF(WEEKDAY(F60)=5,"J",IF(WEEKDAY(F60)=6,"V",IF(WEEKDAY(F60)=7,"S","D"))))))</f>
        <v>J</v>
      </c>
      <c r="H60" s="133">
        <v>0.66666666666666663</v>
      </c>
      <c r="I60" s="133">
        <v>0.83333333333333337</v>
      </c>
      <c r="J60" s="351" t="s">
        <v>59</v>
      </c>
      <c r="K60" s="273" t="s">
        <v>108</v>
      </c>
      <c r="L60" s="133">
        <f t="shared" si="12"/>
        <v>0.16666666666666674</v>
      </c>
      <c r="M60" s="249">
        <f t="shared" si="13"/>
        <v>0.54166666666666674</v>
      </c>
      <c r="N60" s="355" t="s">
        <v>109</v>
      </c>
      <c r="O60" s="38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</row>
    <row r="61" spans="1:27" s="13" customFormat="1" ht="45" customHeight="1" thickBot="1" x14ac:dyDescent="0.3">
      <c r="A61" s="818"/>
      <c r="B61" s="828"/>
      <c r="C61" s="791"/>
      <c r="D61" s="575"/>
      <c r="E61" s="575"/>
      <c r="F61" s="356">
        <v>45618</v>
      </c>
      <c r="G61" s="357" t="str">
        <f>IF(WEEKDAY(F61)=2,"L",IF(WEEKDAY(F61)=3,"M",IF(WEEKDAY(F61)=4,"X",IF(WEEKDAY(F61)=5,"J",IF(WEEKDAY(F61)=6,"V",IF(WEEKDAY(F61)=7,"S","D"))))))</f>
        <v>V</v>
      </c>
      <c r="H61" s="358" t="s">
        <v>18</v>
      </c>
      <c r="I61" s="358" t="s">
        <v>23</v>
      </c>
      <c r="J61" s="359" t="s">
        <v>59</v>
      </c>
      <c r="K61" s="360" t="s">
        <v>110</v>
      </c>
      <c r="L61" s="361">
        <f t="shared" si="12"/>
        <v>0.125</v>
      </c>
      <c r="M61" s="362">
        <v>0.66666666666666663</v>
      </c>
      <c r="N61" s="363" t="s">
        <v>111</v>
      </c>
      <c r="O61" s="19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</row>
    <row r="62" spans="1:27" s="13" customFormat="1" ht="45" customHeight="1" x14ac:dyDescent="0.25">
      <c r="A62" s="818"/>
      <c r="B62" s="828"/>
      <c r="C62" s="791"/>
      <c r="D62" s="226"/>
      <c r="E62" s="226"/>
      <c r="F62" s="227">
        <f t="shared" ref="F62:F63" si="14">F61+1</f>
        <v>45619</v>
      </c>
      <c r="G62" s="228" t="str">
        <f t="shared" ref="G62:G63" si="15">IF(WEEKDAY(F62)=2,"L",IF(WEEKDAY(F62)=3,"M",IF(WEEKDAY(F62)=4,"X",IF(WEEKDAY(F62)=5,"J",IF(WEEKDAY(F62)=6,"V",IF(WEEKDAY(F62)=7,"S","D"))))))</f>
        <v>S</v>
      </c>
      <c r="H62" s="224" t="s">
        <v>28</v>
      </c>
      <c r="I62" s="224" t="s">
        <v>28</v>
      </c>
      <c r="J62" s="225"/>
      <c r="K62" s="225"/>
      <c r="L62" s="225"/>
      <c r="M62" s="225"/>
      <c r="N62" s="225"/>
      <c r="O62" s="15"/>
      <c r="W62" s="12"/>
      <c r="X62" s="12"/>
      <c r="Y62" s="12"/>
      <c r="Z62" s="12"/>
      <c r="AA62" s="12"/>
    </row>
    <row r="63" spans="1:27" s="13" customFormat="1" ht="45" customHeight="1" x14ac:dyDescent="0.25">
      <c r="A63" s="818"/>
      <c r="B63" s="828"/>
      <c r="C63" s="791"/>
      <c r="D63" s="226"/>
      <c r="E63" s="226"/>
      <c r="F63" s="227">
        <f t="shared" si="14"/>
        <v>45620</v>
      </c>
      <c r="G63" s="228" t="str">
        <f t="shared" si="15"/>
        <v>D</v>
      </c>
      <c r="H63" s="224" t="s">
        <v>28</v>
      </c>
      <c r="I63" s="224" t="s">
        <v>28</v>
      </c>
      <c r="J63" s="225"/>
      <c r="K63" s="225"/>
      <c r="L63" s="225"/>
      <c r="M63" s="225"/>
      <c r="N63" s="225"/>
      <c r="O63" s="15"/>
      <c r="W63" s="12"/>
      <c r="X63" s="12"/>
      <c r="Y63" s="12"/>
      <c r="Z63" s="12"/>
      <c r="AA63" s="12"/>
    </row>
    <row r="64" spans="1:27" s="13" customFormat="1" ht="45" customHeight="1" x14ac:dyDescent="0.25">
      <c r="A64" s="818"/>
      <c r="B64" s="828"/>
      <c r="C64" s="800">
        <v>10</v>
      </c>
      <c r="D64" s="364" t="s">
        <v>129</v>
      </c>
      <c r="E64" s="226"/>
      <c r="F64" s="365">
        <f>F63+1</f>
        <v>45621</v>
      </c>
      <c r="G64" s="366" t="str">
        <f>IF(WEEKDAY(F64)=2,"L",IF(WEEKDAY(F64)=3,"M",IF(WEEKDAY(F64)=4,"X",IF(WEEKDAY(F64)=5,"J",IF(WEEKDAY(F64)=6,"V",IF(WEEKDAY(F64)=7,"S","D"))))))</f>
        <v>L</v>
      </c>
      <c r="H64" s="367">
        <v>0.625</v>
      </c>
      <c r="I64" s="367">
        <v>0.75</v>
      </c>
      <c r="J64" s="368" t="s">
        <v>19</v>
      </c>
      <c r="K64" s="783" t="s">
        <v>24</v>
      </c>
      <c r="L64" s="369">
        <v>0.125</v>
      </c>
      <c r="M64" s="370">
        <f>L64</f>
        <v>0.125</v>
      </c>
      <c r="N64" s="371" t="s">
        <v>127</v>
      </c>
      <c r="O64" s="43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</row>
    <row r="65" spans="1:27" s="13" customFormat="1" ht="45" customHeight="1" x14ac:dyDescent="0.25">
      <c r="A65" s="818"/>
      <c r="B65" s="828"/>
      <c r="C65" s="803"/>
      <c r="D65" s="372" t="s">
        <v>79</v>
      </c>
      <c r="E65" s="782" t="s">
        <v>232</v>
      </c>
      <c r="F65" s="305">
        <f>F64+1</f>
        <v>45622</v>
      </c>
      <c r="G65" s="371" t="str">
        <f>IF(WEEKDAY(F65)=2,"L",IF(WEEKDAY(F65)=3,"M",IF(WEEKDAY(F65)=4,"X",IF(WEEKDAY(F65)=5,"J",IF(WEEKDAY(F65)=6,"V",IF(WEEKDAY(F65)=7,"S","D"))))))</f>
        <v>M</v>
      </c>
      <c r="H65" s="367">
        <v>0.625</v>
      </c>
      <c r="I65" s="367">
        <v>0.79166666666666663</v>
      </c>
      <c r="J65" s="374" t="s">
        <v>19</v>
      </c>
      <c r="K65" s="784" t="s">
        <v>24</v>
      </c>
      <c r="L65" s="367">
        <v>0.16666666666666663</v>
      </c>
      <c r="M65" s="375">
        <v>0.29166666666666663</v>
      </c>
      <c r="N65" s="366" t="s">
        <v>128</v>
      </c>
      <c r="O65" s="15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</row>
    <row r="66" spans="1:27" s="13" customFormat="1" ht="45" customHeight="1" x14ac:dyDescent="0.25">
      <c r="A66" s="818"/>
      <c r="B66" s="828"/>
      <c r="C66" s="803"/>
      <c r="D66" s="212"/>
      <c r="E66" s="212"/>
      <c r="F66" s="376">
        <f>F65+1</f>
        <v>45623</v>
      </c>
      <c r="G66" s="366" t="str">
        <f>IF(WEEKDAY(F66)=2,"L",IF(WEEKDAY(F66)=3,"M",IF(WEEKDAY(F66)=4,"X",IF(WEEKDAY(F66)=5,"J",IF(WEEKDAY(F66)=6,"V",IF(WEEKDAY(F66)=7,"S","D"))))))</f>
        <v>X</v>
      </c>
      <c r="H66" s="367">
        <v>0.625</v>
      </c>
      <c r="I66" s="367">
        <v>0.75</v>
      </c>
      <c r="J66" s="374" t="s">
        <v>19</v>
      </c>
      <c r="K66" s="784" t="s">
        <v>24</v>
      </c>
      <c r="L66" s="367">
        <v>0.125</v>
      </c>
      <c r="M66" s="375">
        <v>0.41666666666666663</v>
      </c>
      <c r="N66" s="366" t="s">
        <v>132</v>
      </c>
      <c r="O66" s="15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</row>
    <row r="67" spans="1:27" s="13" customFormat="1" ht="45" customHeight="1" x14ac:dyDescent="0.25">
      <c r="A67" s="818"/>
      <c r="B67" s="828"/>
      <c r="C67" s="803"/>
      <c r="D67" s="364"/>
      <c r="E67" s="373"/>
      <c r="F67" s="377">
        <f t="shared" ref="F67:F68" si="16">F66+1</f>
        <v>45624</v>
      </c>
      <c r="G67" s="378" t="str">
        <f t="shared" ref="G67:G68" si="17">IF(WEEKDAY(F67)=2,"L",IF(WEEKDAY(F67)=3,"M",IF(WEEKDAY(F67)=4,"X",IF(WEEKDAY(F67)=5,"J",IF(WEEKDAY(F67)=6,"V",IF(WEEKDAY(F67)=7,"S","D"))))))</f>
        <v>J</v>
      </c>
      <c r="H67" s="367">
        <v>0.625</v>
      </c>
      <c r="I67" s="367">
        <v>0.75</v>
      </c>
      <c r="J67" s="374" t="s">
        <v>19</v>
      </c>
      <c r="K67" s="784" t="s">
        <v>24</v>
      </c>
      <c r="L67" s="367">
        <f>IF(H67="–",,I67-H67)</f>
        <v>0.125</v>
      </c>
      <c r="M67" s="375">
        <f>L67+M66</f>
        <v>0.54166666666666663</v>
      </c>
      <c r="N67" s="366" t="s">
        <v>195</v>
      </c>
      <c r="O67" s="26"/>
      <c r="P67" s="16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</row>
    <row r="68" spans="1:27" s="13" customFormat="1" ht="63.75" customHeight="1" x14ac:dyDescent="0.25">
      <c r="A68" s="818"/>
      <c r="B68" s="828"/>
      <c r="C68" s="803"/>
      <c r="D68" s="364"/>
      <c r="E68" s="379"/>
      <c r="F68" s="182">
        <f t="shared" si="16"/>
        <v>45625</v>
      </c>
      <c r="G68" s="156" t="str">
        <f t="shared" si="17"/>
        <v>V</v>
      </c>
      <c r="H68" s="367">
        <v>0.625</v>
      </c>
      <c r="I68" s="367">
        <v>0.75</v>
      </c>
      <c r="J68" s="380" t="s">
        <v>19</v>
      </c>
      <c r="K68" s="785" t="s">
        <v>24</v>
      </c>
      <c r="L68" s="381">
        <f>IF(H68="–",,I68-H68)</f>
        <v>0.125</v>
      </c>
      <c r="M68" s="382">
        <f>L68+M67</f>
        <v>0.66666666666666663</v>
      </c>
      <c r="N68" s="383" t="s">
        <v>196</v>
      </c>
      <c r="O68" s="26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</row>
    <row r="69" spans="1:27" s="13" customFormat="1" ht="45" customHeight="1" thickBot="1" x14ac:dyDescent="0.3">
      <c r="A69" s="818"/>
      <c r="B69" s="828"/>
      <c r="C69" s="803"/>
      <c r="D69" s="384"/>
      <c r="E69" s="385"/>
      <c r="F69" s="386">
        <v>45626</v>
      </c>
      <c r="G69" s="387" t="s">
        <v>50</v>
      </c>
      <c r="H69" s="341" t="s">
        <v>28</v>
      </c>
      <c r="I69" s="341" t="s">
        <v>28</v>
      </c>
      <c r="J69" s="225"/>
      <c r="K69" s="225"/>
      <c r="L69" s="388"/>
      <c r="M69" s="388"/>
      <c r="N69" s="225"/>
      <c r="O69" s="26"/>
      <c r="W69" s="12"/>
      <c r="X69" s="12"/>
      <c r="Y69" s="12"/>
      <c r="Z69" s="12"/>
      <c r="AA69" s="12"/>
    </row>
    <row r="70" spans="1:27" s="13" customFormat="1" ht="38.25" customHeight="1" x14ac:dyDescent="0.25">
      <c r="A70" s="818"/>
      <c r="B70" s="828"/>
      <c r="C70" s="804"/>
      <c r="D70" s="389"/>
      <c r="E70" s="389"/>
      <c r="F70" s="390">
        <v>45627</v>
      </c>
      <c r="G70" s="391" t="str">
        <f>IF(WEEKDAY(F70)=2,"L",IF(WEEKDAY(F70)=3,"M",IF(WEEKDAY(F70)=4,"X",IF(WEEKDAY(F70)=5,"J",IF(WEEKDAY(F70)=6,"V",IF(WEEKDAY(F70)=7,"S","D"))))))</f>
        <v>D</v>
      </c>
      <c r="H70" s="294" t="s">
        <v>28</v>
      </c>
      <c r="I70" s="294" t="s">
        <v>28</v>
      </c>
      <c r="J70" s="392"/>
      <c r="K70" s="393"/>
      <c r="L70" s="394"/>
      <c r="M70" s="395"/>
      <c r="N70" s="393"/>
      <c r="O70" s="43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</row>
    <row r="71" spans="1:27" s="13" customFormat="1" ht="52.5" customHeight="1" x14ac:dyDescent="0.25">
      <c r="A71" s="818"/>
      <c r="B71" s="828"/>
      <c r="C71" s="805">
        <v>11</v>
      </c>
      <c r="D71" s="389"/>
      <c r="E71" s="389"/>
      <c r="F71" s="396">
        <f t="shared" ref="F71" si="18">F70+1</f>
        <v>45628</v>
      </c>
      <c r="G71" s="131" t="str">
        <f t="shared" ref="G71" si="19">IF(WEEKDAY(F71)=2,"L",IF(WEEKDAY(F71)=3,"M",IF(WEEKDAY(F71)=4,"X",IF(WEEKDAY(F71)=5,"J",IF(WEEKDAY(F71)=6,"V",IF(WEEKDAY(F71)=7,"S","D"))))))</f>
        <v>L</v>
      </c>
      <c r="H71" s="397" t="s">
        <v>18</v>
      </c>
      <c r="I71" s="397">
        <v>0.79166666666666663</v>
      </c>
      <c r="J71" s="398" t="s">
        <v>112</v>
      </c>
      <c r="K71" s="399" t="s">
        <v>113</v>
      </c>
      <c r="L71" s="400">
        <f>IF(H71="–",,I71-H71)</f>
        <v>0.125</v>
      </c>
      <c r="M71" s="401">
        <v>0.125</v>
      </c>
      <c r="N71" s="402" t="s">
        <v>114</v>
      </c>
      <c r="O71" s="15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</row>
    <row r="72" spans="1:27" s="13" customFormat="1" ht="45" customHeight="1" x14ac:dyDescent="0.25">
      <c r="A72" s="818"/>
      <c r="B72" s="828"/>
      <c r="C72" s="791"/>
      <c r="D72" s="389"/>
      <c r="E72" s="389"/>
      <c r="F72" s="403">
        <v>45629</v>
      </c>
      <c r="G72" s="404" t="str">
        <f>IF(WEEKDAY(F72)=2,"L",IF(WEEKDAY(F72)=3,"M",IF(WEEKDAY(F72)=4,"X",IF(WEEKDAY(F72)=5,"J",IF(WEEKDAY(F72)=6,"V",IF(WEEKDAY(F72)=7,"S","D"))))))</f>
        <v>M</v>
      </c>
      <c r="H72" s="397" t="s">
        <v>18</v>
      </c>
      <c r="I72" s="397">
        <v>0.77083333333333337</v>
      </c>
      <c r="J72" s="398" t="s">
        <v>112</v>
      </c>
      <c r="K72" s="405" t="s">
        <v>253</v>
      </c>
      <c r="L72" s="397">
        <f>IF(H72="–",,I72-H72)</f>
        <v>0.10416666666666674</v>
      </c>
      <c r="M72" s="406">
        <f>L72+M71</f>
        <v>0.22916666666666674</v>
      </c>
      <c r="N72" s="407" t="s">
        <v>116</v>
      </c>
      <c r="O72" s="15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</row>
    <row r="73" spans="1:27" s="13" customFormat="1" ht="45" customHeight="1" x14ac:dyDescent="0.25">
      <c r="A73" s="818"/>
      <c r="B73" s="828"/>
      <c r="C73" s="791"/>
      <c r="D73" s="389"/>
      <c r="E73" s="389"/>
      <c r="F73" s="403">
        <f>F72+1</f>
        <v>45630</v>
      </c>
      <c r="G73" s="404" t="str">
        <f>IF(WEEKDAY(F73)=2,"L",IF(WEEKDAY(F73)=3,"M",IF(WEEKDAY(F73)=4,"X",IF(WEEKDAY(F73)=5,"J",IF(WEEKDAY(F73)=6,"V",IF(WEEKDAY(F73)=7,"S","D"))))))</f>
        <v>X</v>
      </c>
      <c r="H73" s="394" t="s">
        <v>18</v>
      </c>
      <c r="I73" s="394">
        <v>0.79166666666666663</v>
      </c>
      <c r="J73" s="398" t="s">
        <v>112</v>
      </c>
      <c r="K73" s="408" t="s">
        <v>113</v>
      </c>
      <c r="L73" s="409">
        <v>0.125</v>
      </c>
      <c r="M73" s="410">
        <v>0.35416666666666669</v>
      </c>
      <c r="N73" s="411" t="s">
        <v>118</v>
      </c>
      <c r="O73" s="15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</row>
    <row r="74" spans="1:27" s="13" customFormat="1" ht="45" customHeight="1" x14ac:dyDescent="0.25">
      <c r="A74" s="818"/>
      <c r="B74" s="828"/>
      <c r="C74" s="791"/>
      <c r="D74" s="389" t="s">
        <v>117</v>
      </c>
      <c r="E74" s="389"/>
      <c r="F74" s="412">
        <f>F73+1</f>
        <v>45631</v>
      </c>
      <c r="G74" s="118" t="str">
        <f>IF(WEEKDAY(F74)=2,"L",IF(WEEKDAY(F74)=3,"M",IF(WEEKDAY(F74)=4,"X",IF(WEEKDAY(F74)=5,"J",IF(WEEKDAY(F74)=6,"V",IF(WEEKDAY(F74)=7,"S","D"))))))</f>
        <v>J</v>
      </c>
      <c r="H74" s="413">
        <v>0.66666666666666663</v>
      </c>
      <c r="I74" s="413">
        <v>0.75</v>
      </c>
      <c r="J74" s="398" t="s">
        <v>112</v>
      </c>
      <c r="K74" s="414" t="s">
        <v>121</v>
      </c>
      <c r="L74" s="415">
        <v>8.3333333333333329E-2</v>
      </c>
      <c r="M74" s="406">
        <f>L74+M73</f>
        <v>0.4375</v>
      </c>
      <c r="N74" s="126" t="s">
        <v>122</v>
      </c>
      <c r="O74" s="15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</row>
    <row r="75" spans="1:27" s="13" customFormat="1" ht="45" customHeight="1" thickBot="1" x14ac:dyDescent="0.3">
      <c r="A75" s="818"/>
      <c r="B75" s="828"/>
      <c r="C75" s="803"/>
      <c r="D75" s="389" t="s">
        <v>119</v>
      </c>
      <c r="E75" s="389" t="s">
        <v>233</v>
      </c>
      <c r="F75" s="416">
        <f t="shared" ref="F75:F77" si="20">F74+1</f>
        <v>45632</v>
      </c>
      <c r="G75" s="417" t="str">
        <f t="shared" ref="G75:G77" si="21">IF(WEEKDAY(F75)=2,"L",IF(WEEKDAY(F75)=3,"M",IF(WEEKDAY(F75)=4,"X",IF(WEEKDAY(F75)=5,"J",IF(WEEKDAY(F75)=6,"V",IF(WEEKDAY(F75)=7,"S","D"))))))</f>
        <v>V</v>
      </c>
      <c r="H75" s="164" t="s">
        <v>28</v>
      </c>
      <c r="I75" s="164" t="s">
        <v>28</v>
      </c>
      <c r="J75" s="418" t="s">
        <v>130</v>
      </c>
      <c r="K75" s="419"/>
      <c r="L75" s="394"/>
      <c r="M75" s="395"/>
      <c r="N75" s="419"/>
      <c r="O75" s="15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</row>
    <row r="76" spans="1:27" s="13" customFormat="1" ht="45" customHeight="1" x14ac:dyDescent="0.25">
      <c r="A76" s="818"/>
      <c r="B76" s="828"/>
      <c r="C76" s="803"/>
      <c r="D76" s="389"/>
      <c r="E76" s="389"/>
      <c r="F76" s="305">
        <f t="shared" si="20"/>
        <v>45633</v>
      </c>
      <c r="G76" s="371" t="str">
        <f t="shared" si="21"/>
        <v>S</v>
      </c>
      <c r="H76" s="420" t="s">
        <v>28</v>
      </c>
      <c r="I76" s="421" t="s">
        <v>28</v>
      </c>
      <c r="J76" s="422"/>
      <c r="K76" s="419"/>
      <c r="L76" s="394"/>
      <c r="M76" s="395"/>
      <c r="N76" s="419"/>
      <c r="O76" s="19"/>
      <c r="W76" s="12"/>
      <c r="X76" s="12"/>
      <c r="Y76" s="12"/>
      <c r="Z76" s="12"/>
      <c r="AA76" s="12"/>
    </row>
    <row r="77" spans="1:27" s="13" customFormat="1" ht="45" customHeight="1" x14ac:dyDescent="0.25">
      <c r="A77" s="818"/>
      <c r="B77" s="828"/>
      <c r="C77" s="803"/>
      <c r="D77" s="389"/>
      <c r="E77" s="389"/>
      <c r="F77" s="376">
        <f t="shared" si="20"/>
        <v>45634</v>
      </c>
      <c r="G77" s="366" t="str">
        <f t="shared" si="21"/>
        <v>D</v>
      </c>
      <c r="H77" s="420" t="s">
        <v>28</v>
      </c>
      <c r="I77" s="421" t="s">
        <v>28</v>
      </c>
      <c r="J77" s="423" t="s">
        <v>131</v>
      </c>
      <c r="K77" s="424"/>
      <c r="L77" s="394"/>
      <c r="M77" s="395"/>
      <c r="N77" s="425"/>
      <c r="O77" s="43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</row>
    <row r="78" spans="1:27" s="13" customFormat="1" ht="45" customHeight="1" x14ac:dyDescent="0.25">
      <c r="A78" s="818"/>
      <c r="B78" s="828"/>
      <c r="C78" s="806">
        <v>12</v>
      </c>
      <c r="D78" s="389"/>
      <c r="E78" s="389"/>
      <c r="F78" s="426">
        <f>F77+1</f>
        <v>45635</v>
      </c>
      <c r="G78" s="126" t="str">
        <f>IF(WEEKDAY(F78)=2,"L",IF(WEEKDAY(F78)=3,"M",IF(WEEKDAY(F78)=4,"X",IF(WEEKDAY(F78)=5,"J",IF(WEEKDAY(F78)=6,"V",IF(WEEKDAY(F78)=7,"S","D"))))))</f>
        <v>L</v>
      </c>
      <c r="H78" s="397" t="s">
        <v>18</v>
      </c>
      <c r="I78" s="397">
        <v>0.79166666666666663</v>
      </c>
      <c r="J78" s="398" t="s">
        <v>112</v>
      </c>
      <c r="K78" s="427" t="s">
        <v>123</v>
      </c>
      <c r="L78" s="397">
        <v>0.125</v>
      </c>
      <c r="M78" s="249">
        <f>L78+M74</f>
        <v>0.5625</v>
      </c>
      <c r="N78" s="351" t="s">
        <v>124</v>
      </c>
      <c r="O78" s="19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</row>
    <row r="79" spans="1:27" s="13" customFormat="1" ht="45" customHeight="1" x14ac:dyDescent="0.25">
      <c r="A79" s="818"/>
      <c r="B79" s="828"/>
      <c r="C79" s="806"/>
      <c r="D79" s="389"/>
      <c r="E79" s="389"/>
      <c r="F79" s="396">
        <f>F78+1</f>
        <v>45636</v>
      </c>
      <c r="G79" s="131" t="str">
        <f>IF(WEEKDAY(F79)=2,"L",IF(WEEKDAY(F79)=3,"M",IF(WEEKDAY(F79)=4,"X",IF(WEEKDAY(F79)=5,"J",IF(WEEKDAY(F79)=6,"V",IF(WEEKDAY(F79)=7,"S","D"))))))</f>
        <v>M</v>
      </c>
      <c r="H79" s="397">
        <v>0.70833333333333337</v>
      </c>
      <c r="I79" s="397">
        <v>0.79166666666666663</v>
      </c>
      <c r="J79" s="398" t="s">
        <v>112</v>
      </c>
      <c r="K79" s="428" t="s">
        <v>121</v>
      </c>
      <c r="L79" s="397">
        <f>IF(H79="–",,I79-H79)</f>
        <v>8.3333333333333259E-2</v>
      </c>
      <c r="M79" s="249">
        <f>L79+M78</f>
        <v>0.64583333333333326</v>
      </c>
      <c r="N79" s="351" t="s">
        <v>125</v>
      </c>
      <c r="O79" s="19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</row>
    <row r="80" spans="1:27" s="13" customFormat="1" ht="45" customHeight="1" thickBot="1" x14ac:dyDescent="0.3">
      <c r="A80" s="818"/>
      <c r="B80" s="828"/>
      <c r="C80" s="806"/>
      <c r="D80" s="429"/>
      <c r="E80" s="430"/>
      <c r="F80" s="431">
        <f>F79+1</f>
        <v>45637</v>
      </c>
      <c r="G80" s="432" t="str">
        <f>IF(WEEKDAY(F80)=2,"L",IF(WEEKDAY(F80)=3,"M",IF(WEEKDAY(F80)=4,"X",IF(WEEKDAY(F80)=5,"J",IF(WEEKDAY(F80)=6,"V",IF(WEEKDAY(F80)=7,"S","D"))))))</f>
        <v>X</v>
      </c>
      <c r="H80" s="433" t="s">
        <v>18</v>
      </c>
      <c r="I80" s="433">
        <v>0.79166666666666663</v>
      </c>
      <c r="J80" s="434" t="s">
        <v>112</v>
      </c>
      <c r="K80" s="435" t="s">
        <v>113</v>
      </c>
      <c r="L80" s="433">
        <f>IF(H80="–",,I80-H80)</f>
        <v>0.125</v>
      </c>
      <c r="M80" s="436">
        <f>L80+M79</f>
        <v>0.77083333333333326</v>
      </c>
      <c r="N80" s="437" t="s">
        <v>126</v>
      </c>
      <c r="O80" s="19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</row>
    <row r="81" spans="1:27" s="13" customFormat="1" ht="45" customHeight="1" x14ac:dyDescent="0.25">
      <c r="A81" s="818"/>
      <c r="B81" s="828"/>
      <c r="C81" s="806"/>
      <c r="D81" s="364"/>
      <c r="E81" s="438"/>
      <c r="F81" s="439">
        <v>45638</v>
      </c>
      <c r="G81" s="230" t="s">
        <v>63</v>
      </c>
      <c r="H81" s="440" t="s">
        <v>18</v>
      </c>
      <c r="I81" s="440" t="s">
        <v>23</v>
      </c>
      <c r="J81" s="441" t="s">
        <v>133</v>
      </c>
      <c r="K81" s="150" t="s">
        <v>96</v>
      </c>
      <c r="L81" s="440">
        <f>IF(H81="–",,I81-H81)</f>
        <v>0.125</v>
      </c>
      <c r="M81" s="442">
        <f>L81</f>
        <v>0.125</v>
      </c>
      <c r="N81" s="152" t="s">
        <v>134</v>
      </c>
      <c r="O81" s="19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</row>
    <row r="82" spans="1:27" s="13" customFormat="1" ht="45" customHeight="1" x14ac:dyDescent="0.25">
      <c r="A82" s="818"/>
      <c r="B82" s="828"/>
      <c r="C82" s="806"/>
      <c r="D82" s="364"/>
      <c r="E82" s="220"/>
      <c r="F82" s="443">
        <f>F81+1</f>
        <v>45639</v>
      </c>
      <c r="G82" s="233" t="s">
        <v>65</v>
      </c>
      <c r="H82" s="225"/>
      <c r="I82" s="225"/>
      <c r="J82" s="224" t="s">
        <v>66</v>
      </c>
      <c r="K82" s="224" t="s">
        <v>67</v>
      </c>
      <c r="L82" s="225"/>
      <c r="M82" s="225"/>
      <c r="N82" s="225"/>
      <c r="O82" s="19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</row>
    <row r="83" spans="1:27" s="13" customFormat="1" ht="45" customHeight="1" x14ac:dyDescent="0.25">
      <c r="A83" s="818"/>
      <c r="B83" s="828"/>
      <c r="C83" s="807"/>
      <c r="D83" s="212" t="s">
        <v>137</v>
      </c>
      <c r="E83" s="150" t="s">
        <v>234</v>
      </c>
      <c r="F83" s="444">
        <v>45640</v>
      </c>
      <c r="G83" s="230" t="s">
        <v>50</v>
      </c>
      <c r="H83" s="445" t="s">
        <v>28</v>
      </c>
      <c r="I83" s="446" t="s">
        <v>28</v>
      </c>
      <c r="J83" s="447"/>
      <c r="K83" s="371"/>
      <c r="L83" s="369"/>
      <c r="M83" s="370"/>
      <c r="N83" s="371"/>
      <c r="O83" s="38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</row>
    <row r="84" spans="1:27" s="13" customFormat="1" ht="45" customHeight="1" thickBot="1" x14ac:dyDescent="0.3">
      <c r="A84" s="818"/>
      <c r="B84" s="828"/>
      <c r="C84" s="807"/>
      <c r="D84" s="212" t="s">
        <v>79</v>
      </c>
      <c r="E84" s="150"/>
      <c r="F84" s="444">
        <f>F83+1</f>
        <v>45641</v>
      </c>
      <c r="G84" s="233" t="s">
        <v>52</v>
      </c>
      <c r="H84" s="445" t="s">
        <v>28</v>
      </c>
      <c r="I84" s="446" t="s">
        <v>28</v>
      </c>
      <c r="J84" s="447"/>
      <c r="K84" s="225"/>
      <c r="L84" s="367"/>
      <c r="M84" s="388"/>
      <c r="N84" s="225"/>
      <c r="O84" s="43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</row>
    <row r="85" spans="1:27" s="13" customFormat="1" ht="45" customHeight="1" x14ac:dyDescent="0.25">
      <c r="A85" s="818"/>
      <c r="B85" s="828"/>
      <c r="C85" s="808">
        <v>13</v>
      </c>
      <c r="D85" s="232"/>
      <c r="E85" s="448"/>
      <c r="F85" s="449">
        <v>45642</v>
      </c>
      <c r="G85" s="450" t="str">
        <f>IF(WEEKDAY(F85)=2,"L",IF(WEEKDAY(F85)=3,"M",IF(WEEKDAY(F85)=4,"X",IF(WEEKDAY(F85)=5,"J",IF(WEEKDAY(F85)=6,"V",IF(WEEKDAY(F85)=7,"S","D"))))))</f>
        <v>L</v>
      </c>
      <c r="H85" s="169" t="s">
        <v>18</v>
      </c>
      <c r="I85" s="169" t="s">
        <v>23</v>
      </c>
      <c r="J85" s="374" t="s">
        <v>133</v>
      </c>
      <c r="K85" s="451" t="s">
        <v>135</v>
      </c>
      <c r="L85" s="169">
        <f>IF(H85="–",,I85-H85)</f>
        <v>0.125</v>
      </c>
      <c r="M85" s="452">
        <f>L85+M81</f>
        <v>0.25</v>
      </c>
      <c r="N85" s="453" t="s">
        <v>136</v>
      </c>
      <c r="O85" s="36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</row>
    <row r="86" spans="1:27" s="13" customFormat="1" ht="45" customHeight="1" x14ac:dyDescent="0.25">
      <c r="A86" s="818"/>
      <c r="B86" s="828"/>
      <c r="C86" s="808"/>
      <c r="D86" s="232"/>
      <c r="E86" s="448"/>
      <c r="F86" s="454">
        <f>F85+1</f>
        <v>45643</v>
      </c>
      <c r="G86" s="152" t="str">
        <f>IF(WEEKDAY(F86)=2,"L",IF(WEEKDAY(F86)=3,"M",IF(WEEKDAY(F86)=4,"X",IF(WEEKDAY(F86)=5,"J",IF(WEEKDAY(F86)=6,"V",IF(WEEKDAY(F86)=7,"S","D"))))))</f>
        <v>M</v>
      </c>
      <c r="H86" s="455">
        <v>0.66666666666666663</v>
      </c>
      <c r="I86" s="440">
        <v>0.79166666666666663</v>
      </c>
      <c r="J86" s="380" t="s">
        <v>133</v>
      </c>
      <c r="K86" s="456" t="s">
        <v>197</v>
      </c>
      <c r="L86" s="192">
        <f>IF(H86="–",,I86-H86)</f>
        <v>0.125</v>
      </c>
      <c r="M86" s="452">
        <f>L86+M85</f>
        <v>0.375</v>
      </c>
      <c r="N86" s="152" t="s">
        <v>138</v>
      </c>
      <c r="O86" s="36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</row>
    <row r="87" spans="1:27" s="13" customFormat="1" ht="45" customHeight="1" x14ac:dyDescent="0.25">
      <c r="A87" s="818"/>
      <c r="B87" s="828"/>
      <c r="C87" s="808"/>
      <c r="D87" s="457"/>
      <c r="E87" s="448"/>
      <c r="F87" s="327">
        <f>F86+1</f>
        <v>45644</v>
      </c>
      <c r="G87" s="166" t="str">
        <f>IF(WEEKDAY(F87)=2,"L",IF(WEEKDAY(F87)=3,"M",IF(WEEKDAY(F87)=4,"X",IF(WEEKDAY(F87)=5,"J",IF(WEEKDAY(F87)=6,"V",IF(WEEKDAY(F87)=7,"S","D"))))))</f>
        <v>X</v>
      </c>
      <c r="H87" s="458" t="s">
        <v>18</v>
      </c>
      <c r="I87" s="164">
        <v>0.79166666666666663</v>
      </c>
      <c r="J87" s="374" t="s">
        <v>133</v>
      </c>
      <c r="K87" s="163" t="s">
        <v>139</v>
      </c>
      <c r="L87" s="164">
        <f>IF(H87="–",,I87-H87)</f>
        <v>0.125</v>
      </c>
      <c r="M87" s="452">
        <f>L87+M86</f>
        <v>0.5</v>
      </c>
      <c r="N87" s="166" t="s">
        <v>140</v>
      </c>
      <c r="O87" s="36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</row>
    <row r="88" spans="1:27" s="13" customFormat="1" ht="45" customHeight="1" thickBot="1" x14ac:dyDescent="0.3">
      <c r="A88" s="818"/>
      <c r="B88" s="828"/>
      <c r="C88" s="809"/>
      <c r="D88" s="767"/>
      <c r="E88" s="767"/>
      <c r="F88" s="768">
        <f>F87+1</f>
        <v>45645</v>
      </c>
      <c r="G88" s="769" t="s">
        <v>63</v>
      </c>
      <c r="H88" s="459" t="s">
        <v>18</v>
      </c>
      <c r="I88" s="460">
        <v>0.83333333333333337</v>
      </c>
      <c r="J88" s="461" t="s">
        <v>133</v>
      </c>
      <c r="K88" s="462" t="s">
        <v>135</v>
      </c>
      <c r="L88" s="463">
        <f>IF(H88="–",,I88-H88)</f>
        <v>0.16666666666666674</v>
      </c>
      <c r="M88" s="464">
        <f>L88+M87</f>
        <v>0.66666666666666674</v>
      </c>
      <c r="N88" s="465" t="s">
        <v>141</v>
      </c>
      <c r="O88" s="36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</row>
    <row r="89" spans="1:27" s="13" customFormat="1" ht="45" customHeight="1" x14ac:dyDescent="0.25">
      <c r="A89" s="818"/>
      <c r="B89" s="828"/>
      <c r="C89" s="808"/>
      <c r="D89" s="466"/>
      <c r="E89" s="466"/>
      <c r="F89" s="765">
        <f>F88+1</f>
        <v>45646</v>
      </c>
      <c r="G89" s="766" t="s">
        <v>65</v>
      </c>
      <c r="H89" s="469" t="s">
        <v>28</v>
      </c>
      <c r="I89" s="470" t="s">
        <v>28</v>
      </c>
      <c r="J89" s="418" t="s">
        <v>142</v>
      </c>
      <c r="K89" s="471"/>
      <c r="L89" s="471"/>
      <c r="M89" s="472"/>
      <c r="N89" s="471"/>
      <c r="O89" s="36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</row>
    <row r="90" spans="1:27" s="13" customFormat="1" ht="45" customHeight="1" x14ac:dyDescent="0.25">
      <c r="A90" s="818"/>
      <c r="B90" s="828"/>
      <c r="C90" s="790">
        <v>14</v>
      </c>
      <c r="D90" s="466"/>
      <c r="E90" s="466"/>
      <c r="F90" s="473">
        <v>45647</v>
      </c>
      <c r="G90" s="468" t="s">
        <v>50</v>
      </c>
      <c r="H90" s="469" t="s">
        <v>28</v>
      </c>
      <c r="I90" s="470" t="s">
        <v>28</v>
      </c>
      <c r="J90" s="418" t="s">
        <v>143</v>
      </c>
      <c r="K90" s="474"/>
      <c r="L90" s="475"/>
      <c r="M90" s="476"/>
      <c r="N90" s="474"/>
      <c r="O90" s="36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</row>
    <row r="91" spans="1:27" s="13" customFormat="1" ht="45" customHeight="1" x14ac:dyDescent="0.25">
      <c r="A91" s="818"/>
      <c r="B91" s="828"/>
      <c r="C91" s="791"/>
      <c r="D91" s="466"/>
      <c r="E91" s="466"/>
      <c r="F91" s="477">
        <f t="shared" ref="F91:F104" si="22">F90+1</f>
        <v>45648</v>
      </c>
      <c r="G91" s="468" t="s">
        <v>52</v>
      </c>
      <c r="H91" s="469" t="s">
        <v>28</v>
      </c>
      <c r="I91" s="470" t="s">
        <v>28</v>
      </c>
      <c r="J91" s="418" t="s">
        <v>143</v>
      </c>
      <c r="K91" s="474"/>
      <c r="L91" s="475"/>
      <c r="M91" s="476"/>
      <c r="N91" s="474"/>
      <c r="O91" s="36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</row>
    <row r="92" spans="1:27" s="13" customFormat="1" ht="45" customHeight="1" x14ac:dyDescent="0.25">
      <c r="A92" s="818"/>
      <c r="B92" s="828"/>
      <c r="C92" s="791"/>
      <c r="D92" s="466"/>
      <c r="E92" s="466"/>
      <c r="F92" s="477">
        <f t="shared" si="22"/>
        <v>45649</v>
      </c>
      <c r="G92" s="468" t="s">
        <v>53</v>
      </c>
      <c r="H92" s="469" t="s">
        <v>28</v>
      </c>
      <c r="I92" s="470" t="s">
        <v>28</v>
      </c>
      <c r="J92" s="418" t="s">
        <v>143</v>
      </c>
      <c r="K92" s="474"/>
      <c r="L92" s="475"/>
      <c r="M92" s="476"/>
      <c r="N92" s="474"/>
      <c r="O92" s="36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</row>
    <row r="93" spans="1:27" s="13" customFormat="1" ht="45" customHeight="1" x14ac:dyDescent="0.25">
      <c r="A93" s="818"/>
      <c r="B93" s="828"/>
      <c r="C93" s="791"/>
      <c r="D93" s="466"/>
      <c r="E93" s="466"/>
      <c r="F93" s="477">
        <f t="shared" si="22"/>
        <v>45650</v>
      </c>
      <c r="G93" s="468" t="s">
        <v>98</v>
      </c>
      <c r="H93" s="469" t="s">
        <v>28</v>
      </c>
      <c r="I93" s="470" t="s">
        <v>28</v>
      </c>
      <c r="J93" s="418" t="s">
        <v>143</v>
      </c>
      <c r="K93" s="474"/>
      <c r="L93" s="475"/>
      <c r="M93" s="476"/>
      <c r="N93" s="474"/>
      <c r="O93" s="36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</row>
    <row r="94" spans="1:27" s="13" customFormat="1" ht="45" customHeight="1" x14ac:dyDescent="0.25">
      <c r="A94" s="818"/>
      <c r="B94" s="828"/>
      <c r="C94" s="791"/>
      <c r="D94" s="466"/>
      <c r="E94" s="466"/>
      <c r="F94" s="477">
        <f t="shared" si="22"/>
        <v>45651</v>
      </c>
      <c r="G94" s="468" t="s">
        <v>58</v>
      </c>
      <c r="H94" s="469" t="s">
        <v>28</v>
      </c>
      <c r="I94" s="470" t="s">
        <v>28</v>
      </c>
      <c r="J94" s="418" t="s">
        <v>143</v>
      </c>
      <c r="K94" s="474"/>
      <c r="L94" s="475"/>
      <c r="M94" s="476"/>
      <c r="N94" s="474"/>
      <c r="O94" s="36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</row>
    <row r="95" spans="1:27" s="13" customFormat="1" ht="45" customHeight="1" x14ac:dyDescent="0.25">
      <c r="A95" s="818"/>
      <c r="B95" s="828"/>
      <c r="C95" s="791"/>
      <c r="D95" s="466"/>
      <c r="E95" s="466"/>
      <c r="F95" s="477">
        <f t="shared" si="22"/>
        <v>45652</v>
      </c>
      <c r="G95" s="468" t="s">
        <v>63</v>
      </c>
      <c r="H95" s="469" t="s">
        <v>28</v>
      </c>
      <c r="I95" s="470" t="s">
        <v>28</v>
      </c>
      <c r="J95" s="418" t="s">
        <v>143</v>
      </c>
      <c r="K95" s="474"/>
      <c r="L95" s="475"/>
      <c r="M95" s="476"/>
      <c r="N95" s="474"/>
      <c r="O95" s="36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</row>
    <row r="96" spans="1:27" s="13" customFormat="1" ht="45" customHeight="1" x14ac:dyDescent="0.25">
      <c r="A96" s="818"/>
      <c r="B96" s="828"/>
      <c r="C96" s="791"/>
      <c r="D96" s="466"/>
      <c r="E96" s="466"/>
      <c r="F96" s="477">
        <f t="shared" si="22"/>
        <v>45653</v>
      </c>
      <c r="G96" s="468" t="s">
        <v>65</v>
      </c>
      <c r="H96" s="478" t="s">
        <v>28</v>
      </c>
      <c r="I96" s="470" t="s">
        <v>28</v>
      </c>
      <c r="J96" s="186" t="s">
        <v>143</v>
      </c>
      <c r="K96" s="474"/>
      <c r="L96" s="475"/>
      <c r="M96" s="476"/>
      <c r="N96" s="474"/>
      <c r="O96" s="36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</row>
    <row r="97" spans="1:27" s="13" customFormat="1" ht="45" customHeight="1" x14ac:dyDescent="0.25">
      <c r="A97" s="818"/>
      <c r="B97" s="828"/>
      <c r="C97" s="792">
        <v>15</v>
      </c>
      <c r="D97" s="466"/>
      <c r="E97" s="466"/>
      <c r="F97" s="477">
        <f t="shared" si="22"/>
        <v>45654</v>
      </c>
      <c r="G97" s="468" t="s">
        <v>50</v>
      </c>
      <c r="H97" s="478" t="s">
        <v>28</v>
      </c>
      <c r="I97" s="470" t="s">
        <v>28</v>
      </c>
      <c r="J97" s="186" t="s">
        <v>143</v>
      </c>
      <c r="K97" s="474"/>
      <c r="L97" s="475"/>
      <c r="M97" s="476"/>
      <c r="N97" s="474"/>
      <c r="O97" s="36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</row>
    <row r="98" spans="1:27" s="13" customFormat="1" ht="45" customHeight="1" x14ac:dyDescent="0.25">
      <c r="A98" s="818"/>
      <c r="B98" s="828"/>
      <c r="C98" s="793"/>
      <c r="D98" s="466"/>
      <c r="E98" s="466"/>
      <c r="F98" s="477">
        <f t="shared" si="22"/>
        <v>45655</v>
      </c>
      <c r="G98" s="468" t="s">
        <v>52</v>
      </c>
      <c r="H98" s="478" t="s">
        <v>28</v>
      </c>
      <c r="I98" s="470" t="s">
        <v>28</v>
      </c>
      <c r="J98" s="186" t="s">
        <v>143</v>
      </c>
      <c r="K98" s="474"/>
      <c r="L98" s="475"/>
      <c r="M98" s="476"/>
      <c r="N98" s="474"/>
      <c r="O98" s="36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</row>
    <row r="99" spans="1:27" s="13" customFormat="1" ht="45" customHeight="1" x14ac:dyDescent="0.25">
      <c r="A99" s="818"/>
      <c r="B99" s="828"/>
      <c r="C99" s="793"/>
      <c r="D99" s="466"/>
      <c r="E99" s="466"/>
      <c r="F99" s="479">
        <f t="shared" si="22"/>
        <v>45656</v>
      </c>
      <c r="G99" s="468" t="s">
        <v>53</v>
      </c>
      <c r="H99" s="480" t="s">
        <v>28</v>
      </c>
      <c r="I99" s="481" t="s">
        <v>28</v>
      </c>
      <c r="J99" s="186" t="s">
        <v>143</v>
      </c>
      <c r="K99" s="474"/>
      <c r="L99" s="475"/>
      <c r="M99" s="476"/>
      <c r="N99" s="474"/>
      <c r="O99" s="36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</row>
    <row r="100" spans="1:27" s="13" customFormat="1" ht="45" customHeight="1" x14ac:dyDescent="0.25">
      <c r="A100" s="818"/>
      <c r="B100" s="828"/>
      <c r="C100" s="793"/>
      <c r="D100" s="466"/>
      <c r="E100" s="466"/>
      <c r="F100" s="482">
        <f t="shared" si="22"/>
        <v>45657</v>
      </c>
      <c r="G100" s="468" t="s">
        <v>98</v>
      </c>
      <c r="H100" s="480" t="s">
        <v>28</v>
      </c>
      <c r="I100" s="481" t="s">
        <v>28</v>
      </c>
      <c r="J100" s="186" t="s">
        <v>143</v>
      </c>
      <c r="K100" s="474"/>
      <c r="L100" s="475"/>
      <c r="M100" s="476"/>
      <c r="N100" s="474"/>
      <c r="O100" s="36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</row>
    <row r="101" spans="1:27" s="13" customFormat="1" ht="45" customHeight="1" x14ac:dyDescent="0.25">
      <c r="A101" s="818"/>
      <c r="B101" s="828"/>
      <c r="C101" s="793"/>
      <c r="D101" s="466"/>
      <c r="E101" s="466"/>
      <c r="F101" s="483">
        <f t="shared" si="22"/>
        <v>45658</v>
      </c>
      <c r="G101" s="468" t="s">
        <v>58</v>
      </c>
      <c r="H101" s="480" t="s">
        <v>28</v>
      </c>
      <c r="I101" s="481" t="s">
        <v>28</v>
      </c>
      <c r="J101" s="186" t="s">
        <v>143</v>
      </c>
      <c r="K101" s="471"/>
      <c r="L101" s="471"/>
      <c r="M101" s="472"/>
      <c r="N101" s="471"/>
      <c r="O101" s="43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</row>
    <row r="102" spans="1:27" s="13" customFormat="1" ht="45" customHeight="1" x14ac:dyDescent="0.25">
      <c r="A102" s="818"/>
      <c r="B102" s="828"/>
      <c r="C102" s="793"/>
      <c r="D102" s="466"/>
      <c r="E102" s="466"/>
      <c r="F102" s="483">
        <f t="shared" si="22"/>
        <v>45659</v>
      </c>
      <c r="G102" s="468" t="s">
        <v>63</v>
      </c>
      <c r="H102" s="480" t="s">
        <v>28</v>
      </c>
      <c r="I102" s="481" t="s">
        <v>28</v>
      </c>
      <c r="J102" s="186" t="s">
        <v>143</v>
      </c>
      <c r="K102" s="471"/>
      <c r="L102" s="471"/>
      <c r="M102" s="472"/>
      <c r="N102" s="471"/>
      <c r="O102" s="43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</row>
    <row r="103" spans="1:27" s="13" customFormat="1" ht="45" customHeight="1" thickBot="1" x14ac:dyDescent="0.3">
      <c r="A103" s="818"/>
      <c r="B103" s="828"/>
      <c r="C103" s="793"/>
      <c r="D103" s="466"/>
      <c r="E103" s="466"/>
      <c r="F103" s="483">
        <f t="shared" si="22"/>
        <v>45660</v>
      </c>
      <c r="G103" s="468" t="s">
        <v>65</v>
      </c>
      <c r="H103" s="484" t="s">
        <v>28</v>
      </c>
      <c r="I103" s="485" t="s">
        <v>28</v>
      </c>
      <c r="J103" s="486" t="s">
        <v>144</v>
      </c>
      <c r="K103" s="471"/>
      <c r="L103" s="471"/>
      <c r="M103" s="472"/>
      <c r="N103" s="471"/>
      <c r="O103" s="43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</row>
    <row r="104" spans="1:27" s="13" customFormat="1" ht="45" customHeight="1" x14ac:dyDescent="0.25">
      <c r="A104" s="818"/>
      <c r="B104" s="828"/>
      <c r="C104" s="793"/>
      <c r="D104" s="466"/>
      <c r="E104" s="466"/>
      <c r="F104" s="483">
        <f t="shared" si="22"/>
        <v>45661</v>
      </c>
      <c r="G104" s="487" t="s">
        <v>50</v>
      </c>
      <c r="H104" s="480" t="s">
        <v>28</v>
      </c>
      <c r="I104" s="481" t="s">
        <v>28</v>
      </c>
      <c r="J104" s="186" t="s">
        <v>143</v>
      </c>
      <c r="K104" s="471"/>
      <c r="L104" s="471"/>
      <c r="M104" s="472"/>
      <c r="N104" s="471"/>
      <c r="O104" s="43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</row>
    <row r="105" spans="1:27" s="13" customFormat="1" ht="45" customHeight="1" x14ac:dyDescent="0.25">
      <c r="A105" s="818"/>
      <c r="B105" s="828"/>
      <c r="C105" s="793"/>
      <c r="D105" s="466"/>
      <c r="E105" s="466"/>
      <c r="F105" s="483">
        <v>45662</v>
      </c>
      <c r="G105" s="487" t="s">
        <v>52</v>
      </c>
      <c r="H105" s="480" t="s">
        <v>28</v>
      </c>
      <c r="I105" s="481" t="s">
        <v>28</v>
      </c>
      <c r="J105" s="186" t="s">
        <v>143</v>
      </c>
      <c r="K105" s="471"/>
      <c r="L105" s="471"/>
      <c r="M105" s="472"/>
      <c r="N105" s="471"/>
      <c r="O105" s="43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</row>
    <row r="106" spans="1:27" s="13" customFormat="1" ht="45" customHeight="1" thickBot="1" x14ac:dyDescent="0.3">
      <c r="A106" s="818"/>
      <c r="B106" s="829"/>
      <c r="C106" s="793"/>
      <c r="D106" s="488"/>
      <c r="E106" s="489"/>
      <c r="F106" s="490">
        <v>45663</v>
      </c>
      <c r="G106" s="491" t="s">
        <v>53</v>
      </c>
      <c r="H106" s="492" t="s">
        <v>28</v>
      </c>
      <c r="I106" s="493" t="s">
        <v>28</v>
      </c>
      <c r="J106" s="494" t="s">
        <v>145</v>
      </c>
      <c r="K106" s="495"/>
      <c r="L106" s="495"/>
      <c r="M106" s="496"/>
      <c r="N106" s="495"/>
      <c r="O106" s="43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</row>
    <row r="107" spans="1:27" s="13" customFormat="1" ht="45" customHeight="1" x14ac:dyDescent="0.25">
      <c r="A107" s="817" t="s">
        <v>146</v>
      </c>
      <c r="B107" s="797" t="s">
        <v>225</v>
      </c>
      <c r="C107" s="820">
        <v>16</v>
      </c>
      <c r="D107" s="132"/>
      <c r="E107" s="277"/>
      <c r="F107" s="497">
        <v>45664</v>
      </c>
      <c r="G107" s="498" t="str">
        <f t="shared" ref="G107:G133" si="23">IF(WEEKDAY(F107)=2,"L",IF(WEEKDAY(F107)=3,"M",IF(WEEKDAY(F107)=4,"X",IF(WEEKDAY(F107)=5,"J",IF(WEEKDAY(F107)=6,"V",IF(WEEKDAY(F107)=7,"S","D"))))))</f>
        <v>M</v>
      </c>
      <c r="H107" s="112" t="s">
        <v>18</v>
      </c>
      <c r="I107" s="112">
        <v>0.83333333333333337</v>
      </c>
      <c r="J107" s="499" t="s">
        <v>147</v>
      </c>
      <c r="K107" s="500" t="s">
        <v>148</v>
      </c>
      <c r="L107" s="501">
        <f>IF(H107="–",,I107-H107)</f>
        <v>0.16666666666666674</v>
      </c>
      <c r="M107" s="502">
        <f>L107</f>
        <v>0.16666666666666674</v>
      </c>
      <c r="N107" s="111" t="s">
        <v>198</v>
      </c>
      <c r="O107" s="43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</row>
    <row r="108" spans="1:27" s="13" customFormat="1" ht="45" customHeight="1" x14ac:dyDescent="0.25">
      <c r="A108" s="818"/>
      <c r="B108" s="798"/>
      <c r="C108" s="791"/>
      <c r="D108" s="132"/>
      <c r="E108" s="277"/>
      <c r="F108" s="110">
        <f t="shared" ref="F108:F133" si="24">F107+1</f>
        <v>45665</v>
      </c>
      <c r="G108" s="111" t="str">
        <f t="shared" si="23"/>
        <v>X</v>
      </c>
      <c r="H108" s="112" t="s">
        <v>18</v>
      </c>
      <c r="I108" s="503" t="s">
        <v>23</v>
      </c>
      <c r="J108" s="499" t="s">
        <v>147</v>
      </c>
      <c r="K108" s="504" t="s">
        <v>148</v>
      </c>
      <c r="L108" s="505">
        <f t="shared" ref="L108:L114" si="25">IF(H108="–",,I108-H108)</f>
        <v>0.125</v>
      </c>
      <c r="M108" s="506">
        <f t="shared" ref="M108:M110" si="26">L108+M107</f>
        <v>0.29166666666666674</v>
      </c>
      <c r="N108" s="507" t="s">
        <v>150</v>
      </c>
      <c r="O108" s="19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</row>
    <row r="109" spans="1:27" s="13" customFormat="1" ht="45" customHeight="1" x14ac:dyDescent="0.25">
      <c r="A109" s="818"/>
      <c r="B109" s="798"/>
      <c r="C109" s="791"/>
      <c r="D109" s="109"/>
      <c r="E109" s="508"/>
      <c r="F109" s="119">
        <f t="shared" si="24"/>
        <v>45666</v>
      </c>
      <c r="G109" s="138" t="str">
        <f t="shared" si="23"/>
        <v>J</v>
      </c>
      <c r="H109" s="112">
        <v>0.66666666666666663</v>
      </c>
      <c r="I109" s="113">
        <v>0.79166666666666663</v>
      </c>
      <c r="J109" s="499" t="s">
        <v>147</v>
      </c>
      <c r="K109" s="500" t="s">
        <v>148</v>
      </c>
      <c r="L109" s="505">
        <f t="shared" si="25"/>
        <v>0.125</v>
      </c>
      <c r="M109" s="506">
        <f t="shared" si="26"/>
        <v>0.41666666666666674</v>
      </c>
      <c r="N109" s="111" t="s">
        <v>199</v>
      </c>
      <c r="O109" s="19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</row>
    <row r="110" spans="1:27" s="13" customFormat="1" ht="45" customHeight="1" x14ac:dyDescent="0.25">
      <c r="A110" s="818"/>
      <c r="B110" s="798"/>
      <c r="C110" s="791"/>
      <c r="D110" s="132" t="s">
        <v>149</v>
      </c>
      <c r="E110" s="277" t="s">
        <v>225</v>
      </c>
      <c r="F110" s="509">
        <f t="shared" si="24"/>
        <v>45667</v>
      </c>
      <c r="G110" s="510" t="str">
        <f t="shared" si="23"/>
        <v>V</v>
      </c>
      <c r="H110" s="511" t="s">
        <v>18</v>
      </c>
      <c r="I110" s="511">
        <v>0.79166666666666663</v>
      </c>
      <c r="J110" s="512" t="s">
        <v>19</v>
      </c>
      <c r="K110" s="513" t="s">
        <v>152</v>
      </c>
      <c r="L110" s="505">
        <f t="shared" si="25"/>
        <v>0.125</v>
      </c>
      <c r="M110" s="506">
        <f t="shared" si="26"/>
        <v>0.54166666666666674</v>
      </c>
      <c r="N110" s="514" t="s">
        <v>200</v>
      </c>
      <c r="O110" s="19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</row>
    <row r="111" spans="1:27" s="13" customFormat="1" ht="45" customHeight="1" x14ac:dyDescent="0.25">
      <c r="A111" s="818"/>
      <c r="B111" s="798"/>
      <c r="C111" s="791"/>
      <c r="D111" s="109" t="s">
        <v>151</v>
      </c>
      <c r="E111" s="508" t="s">
        <v>235</v>
      </c>
      <c r="F111" s="515">
        <f t="shared" si="24"/>
        <v>45668</v>
      </c>
      <c r="G111" s="516" t="str">
        <f t="shared" si="23"/>
        <v>S</v>
      </c>
      <c r="H111" s="294" t="s">
        <v>28</v>
      </c>
      <c r="I111" s="294" t="s">
        <v>28</v>
      </c>
      <c r="J111" s="517"/>
      <c r="K111" s="298"/>
      <c r="L111" s="518"/>
      <c r="M111" s="519"/>
      <c r="N111" s="298"/>
      <c r="O111" s="90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</row>
    <row r="112" spans="1:27" s="13" customFormat="1" ht="45" customHeight="1" x14ac:dyDescent="0.25">
      <c r="A112" s="818"/>
      <c r="B112" s="798"/>
      <c r="C112" s="791"/>
      <c r="D112" s="132"/>
      <c r="E112" s="277"/>
      <c r="F112" s="520">
        <f t="shared" si="24"/>
        <v>45669</v>
      </c>
      <c r="G112" s="521" t="str">
        <f t="shared" si="23"/>
        <v>D</v>
      </c>
      <c r="H112" s="294" t="s">
        <v>28</v>
      </c>
      <c r="I112" s="294" t="s">
        <v>28</v>
      </c>
      <c r="J112" s="517"/>
      <c r="K112" s="298"/>
      <c r="L112" s="518"/>
      <c r="M112" s="519"/>
      <c r="N112" s="298"/>
      <c r="O112" s="19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</row>
    <row r="113" spans="1:27" s="13" customFormat="1" ht="45" customHeight="1" x14ac:dyDescent="0.25">
      <c r="A113" s="818"/>
      <c r="B113" s="798"/>
      <c r="C113" s="791"/>
      <c r="D113" s="132"/>
      <c r="E113" s="277"/>
      <c r="F113" s="522">
        <f t="shared" si="24"/>
        <v>45670</v>
      </c>
      <c r="G113" s="523" t="str">
        <f t="shared" si="23"/>
        <v>L</v>
      </c>
      <c r="H113" s="524">
        <v>0.66666666666666663</v>
      </c>
      <c r="I113" s="524">
        <v>0.83333333333333337</v>
      </c>
      <c r="J113" s="512" t="s">
        <v>19</v>
      </c>
      <c r="K113" s="525" t="s">
        <v>261</v>
      </c>
      <c r="L113" s="526">
        <v>0.16666666666666666</v>
      </c>
      <c r="M113" s="527">
        <f>L113+M110</f>
        <v>0.70833333333333337</v>
      </c>
      <c r="N113" s="131" t="s">
        <v>201</v>
      </c>
      <c r="O113" s="43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</row>
    <row r="114" spans="1:27" s="13" customFormat="1" ht="45" customHeight="1" thickBot="1" x14ac:dyDescent="0.3">
      <c r="A114" s="818"/>
      <c r="B114" s="798"/>
      <c r="C114" s="790">
        <v>17</v>
      </c>
      <c r="D114" s="528"/>
      <c r="E114" s="299"/>
      <c r="F114" s="529">
        <f t="shared" si="24"/>
        <v>45671</v>
      </c>
      <c r="G114" s="530" t="str">
        <f t="shared" si="23"/>
        <v>M</v>
      </c>
      <c r="H114" s="531" t="s">
        <v>18</v>
      </c>
      <c r="I114" s="532" t="s">
        <v>89</v>
      </c>
      <c r="J114" s="770" t="s">
        <v>19</v>
      </c>
      <c r="K114" s="533" t="s">
        <v>261</v>
      </c>
      <c r="L114" s="534">
        <f t="shared" si="25"/>
        <v>0.16666666666666674</v>
      </c>
      <c r="M114" s="535">
        <f>L114+M113</f>
        <v>0.87500000000000011</v>
      </c>
      <c r="N114" s="536" t="s">
        <v>202</v>
      </c>
      <c r="O114" s="43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</row>
    <row r="115" spans="1:27" s="13" customFormat="1" ht="48.75" customHeight="1" x14ac:dyDescent="0.25">
      <c r="A115" s="818"/>
      <c r="B115" s="798"/>
      <c r="C115" s="791"/>
      <c r="D115" s="312"/>
      <c r="E115" s="226"/>
      <c r="F115" s="537">
        <f t="shared" si="24"/>
        <v>45672</v>
      </c>
      <c r="G115" s="538" t="str">
        <f t="shared" si="23"/>
        <v>X</v>
      </c>
      <c r="H115" s="148" t="s">
        <v>18</v>
      </c>
      <c r="I115" s="539" t="s">
        <v>89</v>
      </c>
      <c r="J115" s="540" t="s">
        <v>147</v>
      </c>
      <c r="K115" s="541" t="s">
        <v>153</v>
      </c>
      <c r="L115" s="148">
        <f>IF(H115="–",,I115-H115)</f>
        <v>0.16666666666666674</v>
      </c>
      <c r="M115" s="542">
        <f>L115</f>
        <v>0.16666666666666674</v>
      </c>
      <c r="N115" s="543" t="s">
        <v>203</v>
      </c>
      <c r="O115" s="19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</row>
    <row r="116" spans="1:27" s="13" customFormat="1" ht="54" customHeight="1" x14ac:dyDescent="0.25">
      <c r="A116" s="818"/>
      <c r="B116" s="798"/>
      <c r="C116" s="791"/>
      <c r="D116" s="312"/>
      <c r="E116" s="226"/>
      <c r="F116" s="313">
        <f t="shared" si="24"/>
        <v>45673</v>
      </c>
      <c r="G116" s="544" t="str">
        <f t="shared" si="23"/>
        <v>J</v>
      </c>
      <c r="H116" s="148" t="s">
        <v>18</v>
      </c>
      <c r="I116" s="148">
        <v>0.83333333333333337</v>
      </c>
      <c r="J116" s="540" t="s">
        <v>147</v>
      </c>
      <c r="K116" s="545" t="s">
        <v>155</v>
      </c>
      <c r="L116" s="546">
        <f t="shared" ref="L116:L122" si="27">IF(H116="–",,I116-H116)</f>
        <v>0.16666666666666674</v>
      </c>
      <c r="M116" s="452">
        <f t="shared" ref="M116:M122" si="28">L116+M115</f>
        <v>0.33333333333333348</v>
      </c>
      <c r="N116" s="147" t="s">
        <v>204</v>
      </c>
      <c r="O116" s="26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</row>
    <row r="117" spans="1:27" s="13" customFormat="1" ht="60" customHeight="1" x14ac:dyDescent="0.25">
      <c r="A117" s="818"/>
      <c r="B117" s="798"/>
      <c r="C117" s="791"/>
      <c r="D117" s="312" t="s">
        <v>154</v>
      </c>
      <c r="E117" s="226"/>
      <c r="F117" s="317">
        <f t="shared" si="24"/>
        <v>45674</v>
      </c>
      <c r="G117" s="175" t="str">
        <f t="shared" si="23"/>
        <v>V</v>
      </c>
      <c r="H117" s="546" t="s">
        <v>18</v>
      </c>
      <c r="I117" s="169">
        <v>0.83333333333333337</v>
      </c>
      <c r="J117" s="540" t="s">
        <v>147</v>
      </c>
      <c r="K117" s="547" t="s">
        <v>153</v>
      </c>
      <c r="L117" s="440">
        <f t="shared" si="27"/>
        <v>0.16666666666666674</v>
      </c>
      <c r="M117" s="452">
        <f t="shared" si="28"/>
        <v>0.50000000000000022</v>
      </c>
      <c r="N117" s="218" t="s">
        <v>205</v>
      </c>
      <c r="O117" s="26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</row>
    <row r="118" spans="1:27" s="13" customFormat="1" ht="44.25" customHeight="1" x14ac:dyDescent="0.25">
      <c r="A118" s="818"/>
      <c r="B118" s="798"/>
      <c r="C118" s="791"/>
      <c r="D118" s="312" t="s">
        <v>151</v>
      </c>
      <c r="E118" s="226" t="s">
        <v>236</v>
      </c>
      <c r="F118" s="548">
        <f t="shared" si="24"/>
        <v>45675</v>
      </c>
      <c r="G118" s="162" t="str">
        <f t="shared" si="23"/>
        <v>S</v>
      </c>
      <c r="H118" s="224" t="s">
        <v>28</v>
      </c>
      <c r="I118" s="224" t="s">
        <v>28</v>
      </c>
      <c r="J118" s="549"/>
      <c r="K118" s="550"/>
      <c r="L118" s="164"/>
      <c r="M118" s="195"/>
      <c r="N118" s="225"/>
      <c r="O118" s="26"/>
      <c r="P118" s="91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</row>
    <row r="119" spans="1:27" s="13" customFormat="1" ht="45" customHeight="1" x14ac:dyDescent="0.25">
      <c r="A119" s="818"/>
      <c r="B119" s="798"/>
      <c r="C119" s="791"/>
      <c r="D119" s="145"/>
      <c r="E119" s="226"/>
      <c r="F119" s="551">
        <f t="shared" si="24"/>
        <v>45676</v>
      </c>
      <c r="G119" s="552" t="str">
        <f t="shared" si="23"/>
        <v>D</v>
      </c>
      <c r="H119" s="224" t="s">
        <v>28</v>
      </c>
      <c r="I119" s="224" t="s">
        <v>28</v>
      </c>
      <c r="J119" s="549"/>
      <c r="K119" s="550"/>
      <c r="L119" s="164"/>
      <c r="M119" s="195"/>
      <c r="N119" s="225"/>
      <c r="O119" s="15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</row>
    <row r="120" spans="1:27" s="13" customFormat="1" ht="45" customHeight="1" x14ac:dyDescent="0.25">
      <c r="A120" s="818"/>
      <c r="B120" s="798"/>
      <c r="C120" s="804"/>
      <c r="D120" s="553"/>
      <c r="E120" s="553"/>
      <c r="F120" s="554">
        <f t="shared" si="24"/>
        <v>45677</v>
      </c>
      <c r="G120" s="555" t="str">
        <f t="shared" si="23"/>
        <v>L</v>
      </c>
      <c r="H120" s="556">
        <v>0.66666666666666663</v>
      </c>
      <c r="I120" s="556">
        <v>0.79166666666666663</v>
      </c>
      <c r="J120" s="540" t="s">
        <v>147</v>
      </c>
      <c r="K120" s="557" t="s">
        <v>206</v>
      </c>
      <c r="L120" s="164">
        <v>0.125</v>
      </c>
      <c r="M120" s="195">
        <f>L120+M117</f>
        <v>0.62500000000000022</v>
      </c>
      <c r="N120" s="185" t="s">
        <v>207</v>
      </c>
      <c r="O120" s="43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</row>
    <row r="121" spans="1:27" s="13" customFormat="1" ht="45" customHeight="1" x14ac:dyDescent="0.25">
      <c r="A121" s="818"/>
      <c r="B121" s="798"/>
      <c r="C121" s="816">
        <v>18</v>
      </c>
      <c r="D121" s="448"/>
      <c r="E121" s="448"/>
      <c r="F121" s="558">
        <f t="shared" si="24"/>
        <v>45678</v>
      </c>
      <c r="G121" s="559" t="str">
        <f t="shared" si="23"/>
        <v>M</v>
      </c>
      <c r="H121" s="164" t="s">
        <v>18</v>
      </c>
      <c r="I121" s="164" t="s">
        <v>23</v>
      </c>
      <c r="J121" s="540" t="s">
        <v>147</v>
      </c>
      <c r="K121" s="163" t="s">
        <v>208</v>
      </c>
      <c r="L121" s="164">
        <f t="shared" si="27"/>
        <v>0.125</v>
      </c>
      <c r="M121" s="165">
        <v>0.75</v>
      </c>
      <c r="N121" s="166" t="s">
        <v>209</v>
      </c>
      <c r="O121" s="43"/>
      <c r="P121" s="91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</row>
    <row r="122" spans="1:27" s="13" customFormat="1" ht="45" customHeight="1" thickBot="1" x14ac:dyDescent="0.3">
      <c r="A122" s="818"/>
      <c r="B122" s="798"/>
      <c r="C122" s="803"/>
      <c r="D122" s="560"/>
      <c r="E122" s="560"/>
      <c r="F122" s="561">
        <f t="shared" si="24"/>
        <v>45679</v>
      </c>
      <c r="G122" s="562" t="str">
        <f t="shared" si="23"/>
        <v>X</v>
      </c>
      <c r="H122" s="460" t="s">
        <v>18</v>
      </c>
      <c r="I122" s="563" t="s">
        <v>89</v>
      </c>
      <c r="J122" s="540" t="s">
        <v>147</v>
      </c>
      <c r="K122" s="564" t="s">
        <v>156</v>
      </c>
      <c r="L122" s="563">
        <f t="shared" si="27"/>
        <v>0.16666666666666674</v>
      </c>
      <c r="M122" s="565">
        <f t="shared" si="28"/>
        <v>0.91666666666666674</v>
      </c>
      <c r="N122" s="566" t="s">
        <v>210</v>
      </c>
      <c r="O122" s="15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</row>
    <row r="123" spans="1:27" s="13" customFormat="1" ht="50.25" customHeight="1" x14ac:dyDescent="0.25">
      <c r="A123" s="818"/>
      <c r="B123" s="798"/>
      <c r="C123" s="791"/>
      <c r="D123" s="109" t="s">
        <v>157</v>
      </c>
      <c r="E123" s="277" t="s">
        <v>229</v>
      </c>
      <c r="F123" s="567">
        <f t="shared" si="24"/>
        <v>45680</v>
      </c>
      <c r="G123" s="568" t="str">
        <f t="shared" si="23"/>
        <v>J</v>
      </c>
      <c r="H123" s="112" t="s">
        <v>18</v>
      </c>
      <c r="I123" s="569" t="s">
        <v>89</v>
      </c>
      <c r="J123" s="570" t="s">
        <v>158</v>
      </c>
      <c r="K123" s="571" t="s">
        <v>211</v>
      </c>
      <c r="L123" s="569">
        <f>IF(H123="–",,I123-H123)</f>
        <v>0.16666666666666674</v>
      </c>
      <c r="M123" s="572">
        <f>L123</f>
        <v>0.16666666666666674</v>
      </c>
      <c r="N123" s="573" t="s">
        <v>212</v>
      </c>
      <c r="O123" s="15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</row>
    <row r="124" spans="1:27" s="13" customFormat="1" ht="45" customHeight="1" thickBot="1" x14ac:dyDescent="0.3">
      <c r="A124" s="818"/>
      <c r="B124" s="798"/>
      <c r="C124" s="791"/>
      <c r="D124" s="574" t="s">
        <v>159</v>
      </c>
      <c r="E124" s="575"/>
      <c r="F124" s="576">
        <f t="shared" si="24"/>
        <v>45681</v>
      </c>
      <c r="G124" s="577" t="str">
        <f t="shared" si="23"/>
        <v>V</v>
      </c>
      <c r="H124" s="143" t="s">
        <v>18</v>
      </c>
      <c r="I124" s="143">
        <v>0.85416666666666663</v>
      </c>
      <c r="J124" s="578" t="s">
        <v>158</v>
      </c>
      <c r="K124" s="579" t="s">
        <v>213</v>
      </c>
      <c r="L124" s="143">
        <f t="shared" ref="L124" si="29">IF(H124="–",,I124-H124)</f>
        <v>0.1875</v>
      </c>
      <c r="M124" s="144">
        <f t="shared" ref="M124" si="30">L124+M123</f>
        <v>0.35416666666666674</v>
      </c>
      <c r="N124" s="578" t="s">
        <v>214</v>
      </c>
      <c r="O124" s="19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</row>
    <row r="125" spans="1:27" s="13" customFormat="1" ht="45" customHeight="1" x14ac:dyDescent="0.25">
      <c r="A125" s="818"/>
      <c r="B125" s="798"/>
      <c r="C125" s="791"/>
      <c r="D125" s="145"/>
      <c r="E125" s="312"/>
      <c r="F125" s="580">
        <f t="shared" si="24"/>
        <v>45682</v>
      </c>
      <c r="G125" s="581" t="str">
        <f t="shared" si="23"/>
        <v>S</v>
      </c>
      <c r="H125" s="224" t="s">
        <v>28</v>
      </c>
      <c r="I125" s="224" t="s">
        <v>28</v>
      </c>
      <c r="J125" s="582"/>
      <c r="K125" s="582"/>
      <c r="L125" s="582"/>
      <c r="M125" s="583"/>
      <c r="N125" s="582"/>
      <c r="O125" s="19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</row>
    <row r="126" spans="1:27" s="13" customFormat="1" ht="45" customHeight="1" x14ac:dyDescent="0.25">
      <c r="A126" s="818"/>
      <c r="B126" s="798"/>
      <c r="C126" s="803"/>
      <c r="D126" s="212" t="s">
        <v>160</v>
      </c>
      <c r="E126" s="584"/>
      <c r="F126" s="444">
        <f t="shared" si="24"/>
        <v>45683</v>
      </c>
      <c r="G126" s="230" t="str">
        <f t="shared" si="23"/>
        <v>D</v>
      </c>
      <c r="H126" s="224" t="s">
        <v>28</v>
      </c>
      <c r="I126" s="224" t="s">
        <v>28</v>
      </c>
      <c r="J126" s="549"/>
      <c r="K126" s="225"/>
      <c r="L126" s="164"/>
      <c r="M126" s="165"/>
      <c r="N126" s="225"/>
      <c r="O126" s="15"/>
      <c r="W126" s="12"/>
      <c r="X126" s="12"/>
      <c r="Y126" s="12"/>
      <c r="Z126" s="12"/>
      <c r="AA126" s="12"/>
    </row>
    <row r="127" spans="1:27" s="13" customFormat="1" ht="45" customHeight="1" x14ac:dyDescent="0.25">
      <c r="A127" s="818"/>
      <c r="B127" s="798"/>
      <c r="C127" s="803"/>
      <c r="D127" s="585" t="s">
        <v>159</v>
      </c>
      <c r="E127" s="312" t="s">
        <v>225</v>
      </c>
      <c r="F127" s="586">
        <f t="shared" si="24"/>
        <v>45684</v>
      </c>
      <c r="G127" s="559" t="str">
        <f t="shared" si="23"/>
        <v>L</v>
      </c>
      <c r="H127" s="587">
        <v>0.66666666666666663</v>
      </c>
      <c r="I127" s="588">
        <v>0.83333333333333337</v>
      </c>
      <c r="J127" s="540" t="s">
        <v>147</v>
      </c>
      <c r="K127" s="589" t="s">
        <v>161</v>
      </c>
      <c r="L127" s="164">
        <v>0.16666666666666666</v>
      </c>
      <c r="M127" s="165">
        <f>L127</f>
        <v>0.16666666666666666</v>
      </c>
      <c r="N127" s="166" t="s">
        <v>162</v>
      </c>
      <c r="O127" s="43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</row>
    <row r="128" spans="1:27" s="13" customFormat="1" ht="45" customHeight="1" thickBot="1" x14ac:dyDescent="0.3">
      <c r="A128" s="818"/>
      <c r="B128" s="798"/>
      <c r="C128" s="800">
        <v>19</v>
      </c>
      <c r="D128" s="590"/>
      <c r="E128" s="591"/>
      <c r="F128" s="592">
        <f t="shared" si="24"/>
        <v>45685</v>
      </c>
      <c r="G128" s="593" t="str">
        <f t="shared" si="23"/>
        <v>M</v>
      </c>
      <c r="H128" s="463" t="s">
        <v>18</v>
      </c>
      <c r="I128" s="463" t="s">
        <v>89</v>
      </c>
      <c r="J128" s="594" t="s">
        <v>147</v>
      </c>
      <c r="K128" s="595" t="s">
        <v>161</v>
      </c>
      <c r="L128" s="463">
        <f t="shared" ref="L128" si="31">IF(H128="–",,I128-H128)</f>
        <v>0.16666666666666674</v>
      </c>
      <c r="M128" s="596">
        <v>0.33333333333333331</v>
      </c>
      <c r="N128" s="566" t="s">
        <v>163</v>
      </c>
      <c r="O128" s="36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</row>
    <row r="129" spans="1:27" s="13" customFormat="1" ht="45" customHeight="1" x14ac:dyDescent="0.25">
      <c r="A129" s="818"/>
      <c r="B129" s="798"/>
      <c r="C129" s="801"/>
      <c r="D129" s="754" t="s">
        <v>164</v>
      </c>
      <c r="E129" s="250" t="s">
        <v>230</v>
      </c>
      <c r="F129" s="597">
        <f t="shared" si="24"/>
        <v>45686</v>
      </c>
      <c r="G129" s="598" t="str">
        <f t="shared" si="23"/>
        <v>X</v>
      </c>
      <c r="H129" s="599" t="s">
        <v>18</v>
      </c>
      <c r="I129" s="599" t="s">
        <v>89</v>
      </c>
      <c r="J129" s="512" t="s">
        <v>19</v>
      </c>
      <c r="K129" s="500" t="s">
        <v>165</v>
      </c>
      <c r="L129" s="112">
        <f>IF(H129="–",,I129-H129)</f>
        <v>0.16666666666666674</v>
      </c>
      <c r="M129" s="117">
        <f>L129</f>
        <v>0.16666666666666674</v>
      </c>
      <c r="N129" s="111" t="s">
        <v>166</v>
      </c>
      <c r="O129" s="15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</row>
    <row r="130" spans="1:27" s="13" customFormat="1" ht="45" customHeight="1" thickBot="1" x14ac:dyDescent="0.3">
      <c r="A130" s="818"/>
      <c r="B130" s="798"/>
      <c r="C130" s="801"/>
      <c r="D130" s="755" t="s">
        <v>159</v>
      </c>
      <c r="E130" s="600"/>
      <c r="F130" s="601">
        <f t="shared" si="24"/>
        <v>45687</v>
      </c>
      <c r="G130" s="602" t="str">
        <f t="shared" si="23"/>
        <v>J</v>
      </c>
      <c r="H130" s="729" t="s">
        <v>18</v>
      </c>
      <c r="I130" s="729" t="s">
        <v>89</v>
      </c>
      <c r="J130" s="730" t="s">
        <v>19</v>
      </c>
      <c r="K130" s="603" t="s">
        <v>152</v>
      </c>
      <c r="L130" s="532">
        <f t="shared" ref="L130" si="32">IF(H130="–",,I130-H130)</f>
        <v>0.16666666666666674</v>
      </c>
      <c r="M130" s="604">
        <f t="shared" ref="M130" si="33">L130+M129</f>
        <v>0.33333333333333348</v>
      </c>
      <c r="N130" s="605" t="s">
        <v>167</v>
      </c>
      <c r="O130" s="19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</row>
    <row r="131" spans="1:27" s="13" customFormat="1" ht="45" customHeight="1" x14ac:dyDescent="0.25">
      <c r="A131" s="818"/>
      <c r="B131" s="798"/>
      <c r="C131" s="801"/>
      <c r="D131" s="756"/>
      <c r="E131" s="740"/>
      <c r="F131" s="537">
        <f t="shared" si="24"/>
        <v>45688</v>
      </c>
      <c r="G131" s="728" t="str">
        <f t="shared" si="23"/>
        <v>V</v>
      </c>
      <c r="H131" s="99"/>
      <c r="I131" s="99"/>
      <c r="J131" s="446" t="s">
        <v>66</v>
      </c>
      <c r="K131" s="224" t="s">
        <v>67</v>
      </c>
      <c r="L131" s="610"/>
      <c r="M131" s="388"/>
      <c r="N131" s="225"/>
      <c r="O131" s="19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</row>
    <row r="132" spans="1:27" s="13" customFormat="1" ht="45" customHeight="1" thickBot="1" x14ac:dyDescent="0.3">
      <c r="A132" s="818"/>
      <c r="B132" s="798"/>
      <c r="C132" s="801"/>
      <c r="D132" s="212" t="s">
        <v>169</v>
      </c>
      <c r="E132" s="740" t="s">
        <v>232</v>
      </c>
      <c r="F132" s="607">
        <f t="shared" si="24"/>
        <v>45689</v>
      </c>
      <c r="G132" s="608" t="str">
        <f t="shared" si="23"/>
        <v>S</v>
      </c>
      <c r="H132" s="609" t="s">
        <v>28</v>
      </c>
      <c r="I132" s="609" t="s">
        <v>28</v>
      </c>
      <c r="J132" s="225"/>
      <c r="K132" s="225"/>
      <c r="L132" s="610"/>
      <c r="M132" s="388"/>
      <c r="N132" s="225"/>
      <c r="O132" s="15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</row>
    <row r="133" spans="1:27" s="13" customFormat="1" ht="45" customHeight="1" thickBot="1" x14ac:dyDescent="0.3">
      <c r="A133" s="818"/>
      <c r="B133" s="798"/>
      <c r="C133" s="801"/>
      <c r="D133" s="212" t="s">
        <v>159</v>
      </c>
      <c r="E133" s="741"/>
      <c r="F133" s="611">
        <f t="shared" si="24"/>
        <v>45690</v>
      </c>
      <c r="G133" s="612" t="str">
        <f t="shared" si="23"/>
        <v>D</v>
      </c>
      <c r="H133" s="609" t="s">
        <v>28</v>
      </c>
      <c r="I133" s="609" t="s">
        <v>28</v>
      </c>
      <c r="J133" s="687"/>
      <c r="K133" s="687"/>
      <c r="L133" s="738"/>
      <c r="M133" s="739"/>
      <c r="N133" s="613"/>
      <c r="O133" s="15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</row>
    <row r="134" spans="1:27" s="13" customFormat="1" ht="45" customHeight="1" thickBot="1" x14ac:dyDescent="0.3">
      <c r="A134" s="819"/>
      <c r="B134" s="798"/>
      <c r="C134" s="801"/>
      <c r="D134" s="379"/>
      <c r="E134" s="741"/>
      <c r="F134" s="443">
        <f>F133+1</f>
        <v>45691</v>
      </c>
      <c r="G134" s="732" t="s">
        <v>53</v>
      </c>
      <c r="H134" s="731" t="s">
        <v>18</v>
      </c>
      <c r="I134" s="736" t="s">
        <v>89</v>
      </c>
      <c r="J134" s="374" t="s">
        <v>19</v>
      </c>
      <c r="K134" s="786" t="s">
        <v>24</v>
      </c>
      <c r="L134" s="367">
        <f>IF(H134="–",,I134-H134)</f>
        <v>0.16666666666666674</v>
      </c>
      <c r="M134" s="375">
        <f>L134</f>
        <v>0.16666666666666674</v>
      </c>
      <c r="N134" s="737" t="s">
        <v>168</v>
      </c>
      <c r="O134" s="43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</row>
    <row r="135" spans="1:27" ht="32.25" thickBot="1" x14ac:dyDescent="0.3">
      <c r="B135" s="799"/>
      <c r="C135" s="802"/>
      <c r="D135" s="757"/>
      <c r="E135" s="734"/>
      <c r="F135" s="735">
        <f>F134+1</f>
        <v>45692</v>
      </c>
      <c r="G135" s="733" t="s">
        <v>98</v>
      </c>
      <c r="H135" s="614">
        <v>0.66666666666666663</v>
      </c>
      <c r="I135" s="614">
        <v>0.83333333333333337</v>
      </c>
      <c r="J135" s="615" t="s">
        <v>19</v>
      </c>
      <c r="K135" s="787" t="s">
        <v>24</v>
      </c>
      <c r="L135" s="616">
        <v>0.16666666666666666</v>
      </c>
      <c r="M135" s="617">
        <f>L135+M134</f>
        <v>0.33333333333333337</v>
      </c>
      <c r="N135" s="618" t="s">
        <v>215</v>
      </c>
    </row>
    <row r="136" spans="1:27" x14ac:dyDescent="0.25">
      <c r="D136" s="619"/>
      <c r="E136" s="619"/>
      <c r="F136" s="619"/>
      <c r="G136" s="619"/>
      <c r="H136" s="619"/>
      <c r="I136" s="619"/>
      <c r="J136" s="619"/>
      <c r="K136" s="619"/>
      <c r="L136" s="619"/>
      <c r="M136" s="619"/>
      <c r="N136" s="619"/>
    </row>
    <row r="137" spans="1:27" x14ac:dyDescent="0.25">
      <c r="D137" s="619"/>
      <c r="E137" s="619"/>
      <c r="F137" s="619"/>
      <c r="G137" s="619"/>
      <c r="H137" s="619"/>
      <c r="I137" s="619"/>
      <c r="J137" s="619"/>
      <c r="K137" s="619"/>
      <c r="L137" s="619"/>
      <c r="M137" s="619"/>
      <c r="N137" s="619"/>
    </row>
    <row r="138" spans="1:27" ht="15.75" thickBot="1" x14ac:dyDescent="0.3">
      <c r="A138" s="98"/>
      <c r="B138" s="98"/>
      <c r="C138" s="98"/>
      <c r="D138" s="619"/>
      <c r="E138" s="619"/>
      <c r="F138" s="620"/>
      <c r="G138" s="620"/>
      <c r="H138" s="620"/>
      <c r="I138" s="620"/>
      <c r="J138" s="620"/>
      <c r="K138" s="620"/>
      <c r="L138" s="620"/>
      <c r="M138" s="620"/>
      <c r="N138" s="620"/>
    </row>
    <row r="139" spans="1:27" s="13" customFormat="1" ht="45" customHeight="1" x14ac:dyDescent="0.25">
      <c r="A139" s="810" t="s">
        <v>170</v>
      </c>
      <c r="B139" s="813" t="s">
        <v>224</v>
      </c>
      <c r="C139" s="815">
        <v>16</v>
      </c>
      <c r="D139" s="758"/>
      <c r="E139" s="621"/>
      <c r="F139" s="622">
        <v>45664</v>
      </c>
      <c r="G139" s="623" t="str">
        <f t="shared" ref="G139:G166" si="34">IF(WEEKDAY(F139)=2,"L",IF(WEEKDAY(F139)=3,"M",IF(WEEKDAY(F139)=4,"X",IF(WEEKDAY(F139)=5,"J",IF(WEEKDAY(F139)=6,"V",IF(WEEKDAY(F139)=7,"S","D"))))))</f>
        <v>M</v>
      </c>
      <c r="H139" s="624">
        <v>0.66666666666666663</v>
      </c>
      <c r="I139" s="624" t="s">
        <v>89</v>
      </c>
      <c r="J139" s="625" t="s">
        <v>171</v>
      </c>
      <c r="K139" s="626" t="s">
        <v>238</v>
      </c>
      <c r="L139" s="624">
        <f>IF(H139="–",,I139-H139)</f>
        <v>0.16666666666666674</v>
      </c>
      <c r="M139" s="627">
        <f>L139</f>
        <v>0.16666666666666674</v>
      </c>
      <c r="N139" s="623" t="s">
        <v>172</v>
      </c>
      <c r="O139" s="19"/>
      <c r="P139" s="9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</row>
    <row r="140" spans="1:27" s="13" customFormat="1" ht="45" customHeight="1" x14ac:dyDescent="0.25">
      <c r="A140" s="811"/>
      <c r="B140" s="814"/>
      <c r="C140" s="803"/>
      <c r="D140" s="759"/>
      <c r="E140" s="628"/>
      <c r="F140" s="629">
        <f t="shared" ref="F140:F166" si="35">F139+1</f>
        <v>45665</v>
      </c>
      <c r="G140" s="629" t="str">
        <f t="shared" si="34"/>
        <v>X</v>
      </c>
      <c r="H140" s="630">
        <v>0.66666666666666663</v>
      </c>
      <c r="I140" s="630" t="s">
        <v>23</v>
      </c>
      <c r="J140" s="631" t="s">
        <v>171</v>
      </c>
      <c r="K140" s="637" t="s">
        <v>239</v>
      </c>
      <c r="L140" s="630">
        <f t="shared" ref="L140:L146" si="36">IF(H140="–",,I140-H140)</f>
        <v>0.125</v>
      </c>
      <c r="M140" s="632">
        <v>0.29166666666666669</v>
      </c>
      <c r="N140" s="633" t="s">
        <v>174</v>
      </c>
      <c r="O140" s="19"/>
      <c r="P140" s="9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</row>
    <row r="141" spans="1:27" s="13" customFormat="1" ht="45" customHeight="1" x14ac:dyDescent="0.25">
      <c r="A141" s="811"/>
      <c r="B141" s="814"/>
      <c r="C141" s="803"/>
      <c r="D141" s="760"/>
      <c r="E141" s="634"/>
      <c r="F141" s="635">
        <f t="shared" si="35"/>
        <v>45666</v>
      </c>
      <c r="G141" s="636" t="str">
        <f t="shared" si="34"/>
        <v>J</v>
      </c>
      <c r="H141" s="630">
        <v>0.66666666666666663</v>
      </c>
      <c r="I141" s="630" t="s">
        <v>23</v>
      </c>
      <c r="J141" s="631" t="s">
        <v>171</v>
      </c>
      <c r="K141" s="626" t="s">
        <v>238</v>
      </c>
      <c r="L141" s="630">
        <f t="shared" si="36"/>
        <v>0.125</v>
      </c>
      <c r="M141" s="632">
        <v>0.41666666666666669</v>
      </c>
      <c r="N141" s="640" t="s">
        <v>175</v>
      </c>
      <c r="O141" s="19"/>
      <c r="P141" s="93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</row>
    <row r="142" spans="1:27" s="13" customFormat="1" ht="45" customHeight="1" x14ac:dyDescent="0.25">
      <c r="A142" s="811"/>
      <c r="B142" s="814"/>
      <c r="C142" s="803"/>
      <c r="D142" s="761" t="s">
        <v>178</v>
      </c>
      <c r="E142" s="753" t="s">
        <v>228</v>
      </c>
      <c r="F142" s="635">
        <f t="shared" si="35"/>
        <v>45667</v>
      </c>
      <c r="G142" s="636" t="str">
        <f t="shared" si="34"/>
        <v>V</v>
      </c>
      <c r="H142" s="630">
        <v>0.66666666666666663</v>
      </c>
      <c r="I142" s="630" t="s">
        <v>23</v>
      </c>
      <c r="J142" s="631" t="s">
        <v>176</v>
      </c>
      <c r="K142" s="637" t="s">
        <v>240</v>
      </c>
      <c r="L142" s="630">
        <v>0.16666666666666666</v>
      </c>
      <c r="M142" s="632">
        <v>0.58333333333333337</v>
      </c>
      <c r="N142" s="633" t="s">
        <v>177</v>
      </c>
      <c r="O142" s="38"/>
      <c r="P142" s="93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</row>
    <row r="143" spans="1:27" s="13" customFormat="1" ht="45" customHeight="1" x14ac:dyDescent="0.25">
      <c r="A143" s="811"/>
      <c r="B143" s="814"/>
      <c r="C143" s="803"/>
      <c r="D143" s="761" t="s">
        <v>151</v>
      </c>
      <c r="E143" s="753"/>
      <c r="F143" s="467">
        <v>45668</v>
      </c>
      <c r="G143" s="641" t="str">
        <f>IF(WEEKDAY(F143)=2,"L",IF(WEEKDAY(F143)=3,"M",IF(WEEKDAY(F143)=4,"X",IF(WEEKDAY(F143)=5,"J",IF(WEEKDAY(F143)=6,"V",IF(WEEKDAY(F143)=7,"S","D"))))))</f>
        <v>S</v>
      </c>
      <c r="H143" s="642" t="s">
        <v>28</v>
      </c>
      <c r="I143" s="642" t="s">
        <v>28</v>
      </c>
      <c r="J143" s="643"/>
      <c r="K143" s="644"/>
      <c r="L143" s="645"/>
      <c r="M143" s="645"/>
      <c r="N143" s="643"/>
      <c r="O143" s="19"/>
      <c r="P143" s="9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</row>
    <row r="144" spans="1:27" s="13" customFormat="1" ht="45" customHeight="1" x14ac:dyDescent="0.25">
      <c r="A144" s="811"/>
      <c r="B144" s="814"/>
      <c r="C144" s="803"/>
      <c r="D144" s="762"/>
      <c r="E144" s="646"/>
      <c r="F144" s="467">
        <f>F143+1</f>
        <v>45669</v>
      </c>
      <c r="G144" s="641" t="str">
        <f>IF(WEEKDAY(F144)=2,"L",IF(WEEKDAY(F144)=3,"M",IF(WEEKDAY(F144)=4,"X",IF(WEEKDAY(F144)=5,"J",IF(WEEKDAY(F144)=6,"V",IF(WEEKDAY(F144)=7,"S","D"))))))</f>
        <v>D</v>
      </c>
      <c r="H144" s="642" t="s">
        <v>28</v>
      </c>
      <c r="I144" s="642" t="s">
        <v>28</v>
      </c>
      <c r="J144" s="647"/>
      <c r="K144" s="644"/>
      <c r="L144" s="630"/>
      <c r="M144" s="632"/>
      <c r="N144" s="643"/>
      <c r="O144" s="43"/>
      <c r="P144" s="9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</row>
    <row r="145" spans="1:27" s="13" customFormat="1" ht="45" customHeight="1" x14ac:dyDescent="0.25">
      <c r="A145" s="811"/>
      <c r="B145" s="814"/>
      <c r="C145" s="803"/>
      <c r="D145" s="762"/>
      <c r="E145" s="646"/>
      <c r="F145" s="629">
        <v>45670</v>
      </c>
      <c r="G145" s="633" t="str">
        <f>IF(WEEKDAY(F145)=2,"L",IF(WEEKDAY(F145)=3,"M",IF(WEEKDAY(F145)=4,"X",IF(WEEKDAY(F145)=5,"J",IF(WEEKDAY(F145)=6,"V",IF(WEEKDAY(F145)=7,"S","D"))))))</f>
        <v>L</v>
      </c>
      <c r="H145" s="630">
        <v>0.66666666666666663</v>
      </c>
      <c r="I145" s="630" t="s">
        <v>89</v>
      </c>
      <c r="J145" s="631" t="s">
        <v>264</v>
      </c>
      <c r="K145" s="788" t="s">
        <v>262</v>
      </c>
      <c r="L145" s="630">
        <v>0.125</v>
      </c>
      <c r="M145" s="632">
        <v>0.70833333333333337</v>
      </c>
      <c r="N145" s="633" t="s">
        <v>173</v>
      </c>
      <c r="O145" s="43"/>
      <c r="P145" s="9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</row>
    <row r="146" spans="1:27" s="13" customFormat="1" ht="45" customHeight="1" thickBot="1" x14ac:dyDescent="0.3">
      <c r="A146" s="811"/>
      <c r="B146" s="814"/>
      <c r="C146" s="816">
        <v>17</v>
      </c>
      <c r="D146" s="763"/>
      <c r="E146" s="648"/>
      <c r="F146" s="649">
        <v>45671</v>
      </c>
      <c r="G146" s="650" t="str">
        <f t="shared" si="34"/>
        <v>M</v>
      </c>
      <c r="H146" s="651">
        <v>0.66666666666666663</v>
      </c>
      <c r="I146" s="651" t="s">
        <v>89</v>
      </c>
      <c r="J146" s="652" t="s">
        <v>171</v>
      </c>
      <c r="K146" s="789" t="s">
        <v>239</v>
      </c>
      <c r="L146" s="651">
        <f t="shared" si="36"/>
        <v>0.16666666666666674</v>
      </c>
      <c r="M146" s="653">
        <v>0.875</v>
      </c>
      <c r="N146" s="650" t="s">
        <v>179</v>
      </c>
      <c r="O146" s="19"/>
      <c r="P146" s="94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</row>
    <row r="147" spans="1:27" s="13" customFormat="1" ht="63.75" customHeight="1" x14ac:dyDescent="0.25">
      <c r="A147" s="811"/>
      <c r="B147" s="814"/>
      <c r="C147" s="803"/>
      <c r="D147" s="585"/>
      <c r="E147" s="312"/>
      <c r="F147" s="313">
        <f t="shared" si="35"/>
        <v>45672</v>
      </c>
      <c r="G147" s="313" t="str">
        <f t="shared" si="34"/>
        <v>X</v>
      </c>
      <c r="H147" s="546">
        <v>0.66666666666666663</v>
      </c>
      <c r="I147" s="654">
        <v>0.79166666666666663</v>
      </c>
      <c r="J147" s="655" t="s">
        <v>171</v>
      </c>
      <c r="K147" s="656" t="s">
        <v>263</v>
      </c>
      <c r="L147" s="229">
        <f>IF(H147="–",,I147-H147)</f>
        <v>0.125</v>
      </c>
      <c r="M147" s="657">
        <f>L147</f>
        <v>0.125</v>
      </c>
      <c r="N147" s="658" t="s">
        <v>216</v>
      </c>
      <c r="O147" s="15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</row>
    <row r="148" spans="1:27" s="13" customFormat="1" ht="45" customHeight="1" x14ac:dyDescent="0.25">
      <c r="A148" s="811"/>
      <c r="B148" s="814"/>
      <c r="C148" s="803"/>
      <c r="D148" s="585"/>
      <c r="E148" s="312"/>
      <c r="F148" s="659">
        <f t="shared" si="35"/>
        <v>45673</v>
      </c>
      <c r="G148" s="660" t="str">
        <f t="shared" si="34"/>
        <v>J</v>
      </c>
      <c r="H148" s="169">
        <v>0.66666666666666663</v>
      </c>
      <c r="I148" s="440">
        <v>0.79166666666666663</v>
      </c>
      <c r="J148" s="655" t="s">
        <v>171</v>
      </c>
      <c r="K148" s="661" t="s">
        <v>241</v>
      </c>
      <c r="L148" s="164">
        <f t="shared" ref="L148:L154" si="37">IF(H148="–",,I148-H148)</f>
        <v>0.125</v>
      </c>
      <c r="M148" s="165">
        <v>0.25</v>
      </c>
      <c r="N148" s="662" t="s">
        <v>180</v>
      </c>
      <c r="O148" s="26"/>
      <c r="P148" s="95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</row>
    <row r="149" spans="1:27" s="13" customFormat="1" ht="45" customHeight="1" x14ac:dyDescent="0.25">
      <c r="A149" s="811"/>
      <c r="B149" s="814"/>
      <c r="C149" s="803"/>
      <c r="D149" s="585"/>
      <c r="E149" s="312"/>
      <c r="F149" s="663">
        <f t="shared" si="35"/>
        <v>45674</v>
      </c>
      <c r="G149" s="664" t="str">
        <f t="shared" si="34"/>
        <v>V</v>
      </c>
      <c r="H149" s="440">
        <v>0.66666666666666663</v>
      </c>
      <c r="I149" s="192">
        <v>0.79166666666666663</v>
      </c>
      <c r="J149" s="665" t="s">
        <v>181</v>
      </c>
      <c r="K149" s="772" t="s">
        <v>252</v>
      </c>
      <c r="L149" s="164">
        <f t="shared" si="37"/>
        <v>0.125</v>
      </c>
      <c r="M149" s="165">
        <v>0.375</v>
      </c>
      <c r="N149" s="666" t="s">
        <v>217</v>
      </c>
      <c r="O149" s="26"/>
      <c r="U149" s="12"/>
      <c r="V149" s="12"/>
      <c r="W149" s="12"/>
      <c r="X149" s="12"/>
      <c r="Y149" s="12"/>
      <c r="Z149" s="12"/>
      <c r="AA149" s="12"/>
    </row>
    <row r="150" spans="1:27" s="13" customFormat="1" ht="45" customHeight="1" x14ac:dyDescent="0.25">
      <c r="A150" s="811"/>
      <c r="B150" s="814"/>
      <c r="C150" s="803"/>
      <c r="D150" s="585" t="s">
        <v>183</v>
      </c>
      <c r="E150" s="312"/>
      <c r="F150" s="667">
        <f t="shared" si="35"/>
        <v>45675</v>
      </c>
      <c r="G150" s="668" t="str">
        <f t="shared" si="34"/>
        <v>S</v>
      </c>
      <c r="H150" s="669" t="s">
        <v>28</v>
      </c>
      <c r="I150" s="670" t="s">
        <v>28</v>
      </c>
      <c r="J150" s="156"/>
      <c r="K150" s="671"/>
      <c r="L150" s="164"/>
      <c r="M150" s="165"/>
      <c r="N150" s="672"/>
      <c r="O150" s="15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</row>
    <row r="151" spans="1:27" s="13" customFormat="1" ht="45" customHeight="1" x14ac:dyDescent="0.25">
      <c r="A151" s="811"/>
      <c r="B151" s="814"/>
      <c r="C151" s="803"/>
      <c r="D151" s="585" t="s">
        <v>151</v>
      </c>
      <c r="E151" s="673" t="s">
        <v>228</v>
      </c>
      <c r="F151" s="317">
        <f t="shared" si="35"/>
        <v>45676</v>
      </c>
      <c r="G151" s="674" t="str">
        <f t="shared" si="34"/>
        <v>D</v>
      </c>
      <c r="H151" s="669" t="s">
        <v>28</v>
      </c>
      <c r="I151" s="670" t="s">
        <v>28</v>
      </c>
      <c r="J151" s="675"/>
      <c r="K151" s="676"/>
      <c r="L151" s="164"/>
      <c r="M151" s="165"/>
      <c r="N151" s="677"/>
      <c r="O151" s="43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</row>
    <row r="152" spans="1:27" s="13" customFormat="1" ht="45" customHeight="1" x14ac:dyDescent="0.25">
      <c r="A152" s="811"/>
      <c r="B152" s="814"/>
      <c r="C152" s="803"/>
      <c r="D152" s="585"/>
      <c r="E152" s="673"/>
      <c r="F152" s="317">
        <v>45677</v>
      </c>
      <c r="G152" s="674" t="s">
        <v>53</v>
      </c>
      <c r="H152" s="164">
        <v>0.625</v>
      </c>
      <c r="I152" s="164">
        <v>0.75</v>
      </c>
      <c r="J152" s="156" t="s">
        <v>182</v>
      </c>
      <c r="K152" s="671" t="s">
        <v>242</v>
      </c>
      <c r="L152" s="164">
        <f t="shared" ref="L152" si="38">IF(H152="–",,I152-H152)</f>
        <v>0.125</v>
      </c>
      <c r="M152" s="165">
        <v>0.5</v>
      </c>
      <c r="N152" s="672" t="s">
        <v>218</v>
      </c>
      <c r="O152" s="43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</row>
    <row r="153" spans="1:27" s="13" customFormat="1" ht="45" customHeight="1" x14ac:dyDescent="0.25">
      <c r="A153" s="811"/>
      <c r="B153" s="814"/>
      <c r="C153" s="815">
        <v>18</v>
      </c>
      <c r="D153" s="585"/>
      <c r="E153" s="226"/>
      <c r="F153" s="317">
        <v>45678</v>
      </c>
      <c r="G153" s="552" t="str">
        <f t="shared" si="34"/>
        <v>M</v>
      </c>
      <c r="H153" s="440">
        <v>0.625</v>
      </c>
      <c r="I153" s="440">
        <v>0.8125</v>
      </c>
      <c r="J153" s="655" t="s">
        <v>171</v>
      </c>
      <c r="K153" s="170" t="s">
        <v>256</v>
      </c>
      <c r="L153" s="164">
        <f t="shared" si="37"/>
        <v>0.1875</v>
      </c>
      <c r="M153" s="165">
        <v>0.6875</v>
      </c>
      <c r="N153" s="666" t="s">
        <v>255</v>
      </c>
      <c r="O153" s="15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</row>
    <row r="154" spans="1:27" s="13" customFormat="1" ht="45" customHeight="1" thickBot="1" x14ac:dyDescent="0.3">
      <c r="A154" s="811"/>
      <c r="B154" s="814"/>
      <c r="C154" s="803"/>
      <c r="D154" s="764"/>
      <c r="E154" s="334"/>
      <c r="F154" s="748">
        <f t="shared" si="35"/>
        <v>45679</v>
      </c>
      <c r="G154" s="748" t="str">
        <f t="shared" si="34"/>
        <v>X</v>
      </c>
      <c r="H154" s="749">
        <v>0.66666666666666663</v>
      </c>
      <c r="I154" s="749" t="s">
        <v>89</v>
      </c>
      <c r="J154" s="750" t="s">
        <v>171</v>
      </c>
      <c r="K154" s="751" t="s">
        <v>243</v>
      </c>
      <c r="L154" s="197">
        <f t="shared" si="37"/>
        <v>0.16666666666666674</v>
      </c>
      <c r="M154" s="200">
        <v>0.85416666666666663</v>
      </c>
      <c r="N154" s="752" t="s">
        <v>184</v>
      </c>
      <c r="O154" s="26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</row>
    <row r="155" spans="1:27" s="13" customFormat="1" ht="45" customHeight="1" x14ac:dyDescent="0.25">
      <c r="A155" s="811"/>
      <c r="B155" s="814"/>
      <c r="C155" s="803"/>
      <c r="D155" s="762"/>
      <c r="E155" s="638"/>
      <c r="F155" s="742">
        <f t="shared" si="35"/>
        <v>45680</v>
      </c>
      <c r="G155" s="743" t="str">
        <f t="shared" si="34"/>
        <v>J</v>
      </c>
      <c r="H155" s="624">
        <v>0.66666666666666663</v>
      </c>
      <c r="I155" s="624" t="s">
        <v>89</v>
      </c>
      <c r="J155" s="625" t="s">
        <v>185</v>
      </c>
      <c r="K155" s="744" t="s">
        <v>244</v>
      </c>
      <c r="L155" s="745">
        <f>IF(H155="–",,I155-H155)</f>
        <v>0.16666666666666674</v>
      </c>
      <c r="M155" s="746">
        <f>L155</f>
        <v>0.16666666666666674</v>
      </c>
      <c r="N155" s="747" t="s">
        <v>219</v>
      </c>
      <c r="O155" s="38"/>
      <c r="W155" s="12"/>
      <c r="X155" s="12"/>
      <c r="Y155" s="12"/>
      <c r="Z155" s="12"/>
      <c r="AA155" s="12"/>
    </row>
    <row r="156" spans="1:27" s="13" customFormat="1" ht="45" customHeight="1" x14ac:dyDescent="0.25">
      <c r="A156" s="811"/>
      <c r="B156" s="814"/>
      <c r="C156" s="803"/>
      <c r="D156" s="762"/>
      <c r="E156" s="638"/>
      <c r="F156" s="635">
        <f t="shared" si="35"/>
        <v>45681</v>
      </c>
      <c r="G156" s="636" t="str">
        <f t="shared" si="34"/>
        <v>V</v>
      </c>
      <c r="H156" s="630">
        <v>0.66666666666666663</v>
      </c>
      <c r="I156" s="642">
        <v>0.83333333333333337</v>
      </c>
      <c r="J156" s="631" t="s">
        <v>171</v>
      </c>
      <c r="K156" s="678" t="s">
        <v>245</v>
      </c>
      <c r="L156" s="679">
        <f t="shared" ref="L156:L162" si="39">IF(H156="–",,I156-H156)</f>
        <v>0.16666666666666674</v>
      </c>
      <c r="M156" s="680">
        <v>0.33333333333333331</v>
      </c>
      <c r="N156" s="631" t="s">
        <v>220</v>
      </c>
      <c r="O156" s="38"/>
      <c r="W156" s="12"/>
      <c r="X156" s="12"/>
      <c r="Y156" s="12"/>
      <c r="Z156" s="12"/>
      <c r="AA156" s="12"/>
    </row>
    <row r="157" spans="1:27" s="13" customFormat="1" ht="45" customHeight="1" x14ac:dyDescent="0.25">
      <c r="A157" s="811"/>
      <c r="B157" s="814"/>
      <c r="C157" s="803"/>
      <c r="D157" s="762"/>
      <c r="E157" s="638"/>
      <c r="F157" s="681">
        <f t="shared" si="35"/>
        <v>45682</v>
      </c>
      <c r="G157" s="682" t="str">
        <f t="shared" si="34"/>
        <v>S</v>
      </c>
      <c r="H157" s="683" t="s">
        <v>28</v>
      </c>
      <c r="I157" s="684" t="s">
        <v>28</v>
      </c>
      <c r="J157" s="631"/>
      <c r="K157" s="639"/>
      <c r="L157" s="679"/>
      <c r="M157" s="680"/>
      <c r="N157" s="631"/>
      <c r="O157" s="38"/>
      <c r="W157" s="12"/>
      <c r="X157" s="12"/>
      <c r="Y157" s="12"/>
      <c r="Z157" s="12"/>
      <c r="AA157" s="12"/>
    </row>
    <row r="158" spans="1:27" s="13" customFormat="1" ht="45" customHeight="1" x14ac:dyDescent="0.25">
      <c r="A158" s="811"/>
      <c r="B158" s="814"/>
      <c r="C158" s="803"/>
      <c r="D158" s="762" t="s">
        <v>186</v>
      </c>
      <c r="E158" s="685" t="s">
        <v>251</v>
      </c>
      <c r="F158" s="467">
        <f t="shared" si="35"/>
        <v>45683</v>
      </c>
      <c r="G158" s="641" t="str">
        <f t="shared" si="34"/>
        <v>D</v>
      </c>
      <c r="H158" s="683" t="s">
        <v>28</v>
      </c>
      <c r="I158" s="684" t="s">
        <v>28</v>
      </c>
      <c r="J158" s="647"/>
      <c r="K158" s="644"/>
      <c r="L158" s="679"/>
      <c r="M158" s="680"/>
      <c r="N158" s="643"/>
      <c r="O158" s="96"/>
      <c r="W158" s="12"/>
      <c r="X158" s="12"/>
      <c r="Y158" s="12"/>
      <c r="Z158" s="12"/>
      <c r="AA158" s="12"/>
    </row>
    <row r="159" spans="1:27" s="13" customFormat="1" ht="45" customHeight="1" x14ac:dyDescent="0.25">
      <c r="A159" s="811"/>
      <c r="B159" s="814"/>
      <c r="C159" s="803"/>
      <c r="D159" s="762" t="s">
        <v>187</v>
      </c>
      <c r="E159" s="638"/>
      <c r="F159" s="686">
        <f t="shared" si="35"/>
        <v>45684</v>
      </c>
      <c r="G159" s="640" t="str">
        <f t="shared" si="34"/>
        <v>L</v>
      </c>
      <c r="H159" s="630">
        <v>0.66666666666666663</v>
      </c>
      <c r="I159" s="630">
        <v>0.83333333333333337</v>
      </c>
      <c r="J159" s="631" t="s">
        <v>112</v>
      </c>
      <c r="K159" s="639" t="s">
        <v>246</v>
      </c>
      <c r="L159" s="679">
        <f t="shared" ref="L159" si="40">IF(H159="–",,I159-H159)</f>
        <v>0.16666666666666674</v>
      </c>
      <c r="M159" s="680">
        <v>0.5</v>
      </c>
      <c r="N159" s="631" t="s">
        <v>221</v>
      </c>
      <c r="O159" s="96"/>
      <c r="W159" s="12"/>
      <c r="X159" s="12"/>
      <c r="Y159" s="12"/>
      <c r="Z159" s="12"/>
      <c r="AA159" s="12"/>
    </row>
    <row r="160" spans="1:27" s="13" customFormat="1" ht="45" customHeight="1" x14ac:dyDescent="0.25">
      <c r="A160" s="811"/>
      <c r="B160" s="814"/>
      <c r="C160" s="816">
        <v>19</v>
      </c>
      <c r="D160" s="762"/>
      <c r="E160" s="638"/>
      <c r="F160" s="629">
        <f t="shared" si="35"/>
        <v>45685</v>
      </c>
      <c r="G160" s="633" t="str">
        <f t="shared" si="34"/>
        <v>M</v>
      </c>
      <c r="H160" s="630">
        <v>0.66666666666666663</v>
      </c>
      <c r="I160" s="630">
        <v>0.83333333333333337</v>
      </c>
      <c r="J160" s="631" t="s">
        <v>171</v>
      </c>
      <c r="K160" s="678" t="s">
        <v>247</v>
      </c>
      <c r="L160" s="679">
        <f t="shared" si="39"/>
        <v>0.16666666666666674</v>
      </c>
      <c r="M160" s="680">
        <v>0.66666666666666663</v>
      </c>
      <c r="N160" s="640" t="s">
        <v>188</v>
      </c>
      <c r="O160" s="38"/>
      <c r="W160" s="12"/>
      <c r="X160" s="12"/>
      <c r="Y160" s="12"/>
      <c r="Z160" s="12"/>
      <c r="AA160" s="12"/>
    </row>
    <row r="161" spans="1:27" s="13" customFormat="1" ht="45" customHeight="1" x14ac:dyDescent="0.25">
      <c r="A161" s="811"/>
      <c r="B161" s="814"/>
      <c r="C161" s="803"/>
      <c r="D161" s="762"/>
      <c r="E161" s="638"/>
      <c r="F161" s="629">
        <f t="shared" si="35"/>
        <v>45686</v>
      </c>
      <c r="G161" s="629" t="str">
        <f t="shared" si="34"/>
        <v>X</v>
      </c>
      <c r="H161" s="630">
        <v>0.66666666666666663</v>
      </c>
      <c r="I161" s="630">
        <v>0.83333333333333337</v>
      </c>
      <c r="J161" s="631" t="s">
        <v>171</v>
      </c>
      <c r="K161" s="678" t="s">
        <v>248</v>
      </c>
      <c r="L161" s="679">
        <f t="shared" si="39"/>
        <v>0.16666666666666674</v>
      </c>
      <c r="M161" s="680">
        <v>0.83333333333333337</v>
      </c>
      <c r="N161" s="631" t="s">
        <v>222</v>
      </c>
      <c r="O161" s="97"/>
      <c r="W161" s="12"/>
      <c r="X161" s="12"/>
      <c r="Y161" s="12"/>
      <c r="Z161" s="12"/>
      <c r="AA161" s="12"/>
    </row>
    <row r="162" spans="1:27" s="13" customFormat="1" ht="45" customHeight="1" thickBot="1" x14ac:dyDescent="0.3">
      <c r="A162" s="811"/>
      <c r="B162" s="814"/>
      <c r="C162" s="803"/>
      <c r="D162" s="763"/>
      <c r="E162" s="648"/>
      <c r="F162" s="717">
        <f t="shared" si="35"/>
        <v>45687</v>
      </c>
      <c r="G162" s="718" t="str">
        <f t="shared" si="34"/>
        <v>J</v>
      </c>
      <c r="H162" s="651">
        <v>0.66666666666666663</v>
      </c>
      <c r="I162" s="651">
        <v>0.79166666666666663</v>
      </c>
      <c r="J162" s="652" t="s">
        <v>171</v>
      </c>
      <c r="K162" s="719" t="s">
        <v>249</v>
      </c>
      <c r="L162" s="720">
        <f t="shared" si="39"/>
        <v>0.125</v>
      </c>
      <c r="M162" s="721">
        <v>0.95833333333333337</v>
      </c>
      <c r="N162" s="652" t="s">
        <v>223</v>
      </c>
      <c r="O162" s="38"/>
      <c r="W162" s="12"/>
      <c r="X162" s="12"/>
      <c r="Y162" s="12"/>
      <c r="Z162" s="12"/>
      <c r="AA162" s="12"/>
    </row>
    <row r="163" spans="1:27" s="13" customFormat="1" ht="45" customHeight="1" x14ac:dyDescent="0.25">
      <c r="A163" s="811"/>
      <c r="B163" s="814"/>
      <c r="C163" s="803"/>
      <c r="D163" s="379"/>
      <c r="E163" s="379"/>
      <c r="F163" s="688">
        <f t="shared" si="35"/>
        <v>45688</v>
      </c>
      <c r="G163" s="709" t="str">
        <f t="shared" si="34"/>
        <v>V</v>
      </c>
      <c r="H163" s="99"/>
      <c r="I163" s="99"/>
      <c r="J163" s="446" t="s">
        <v>66</v>
      </c>
      <c r="K163" s="446" t="s">
        <v>67</v>
      </c>
      <c r="L163" s="99"/>
      <c r="M163" s="99"/>
      <c r="N163" s="99"/>
      <c r="O163" s="26"/>
      <c r="P163" s="9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</row>
    <row r="164" spans="1:27" s="13" customFormat="1" ht="45" customHeight="1" x14ac:dyDescent="0.25">
      <c r="A164" s="811"/>
      <c r="B164" s="814"/>
      <c r="C164" s="803"/>
      <c r="D164" s="212" t="s">
        <v>189</v>
      </c>
      <c r="E164" s="212"/>
      <c r="F164" s="695">
        <f t="shared" si="35"/>
        <v>45689</v>
      </c>
      <c r="G164" s="696" t="str">
        <f t="shared" si="34"/>
        <v>S</v>
      </c>
      <c r="H164" s="683" t="s">
        <v>28</v>
      </c>
      <c r="I164" s="684" t="s">
        <v>28</v>
      </c>
      <c r="J164" s="697"/>
      <c r="K164" s="606"/>
      <c r="L164" s="698"/>
      <c r="M164" s="699"/>
      <c r="N164" s="710"/>
      <c r="O164" s="26"/>
      <c r="P164" s="9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</row>
    <row r="165" spans="1:27" s="13" customFormat="1" ht="45" customHeight="1" x14ac:dyDescent="0.25">
      <c r="A165" s="811"/>
      <c r="B165" s="814"/>
      <c r="C165" s="803"/>
      <c r="D165" s="212" t="s">
        <v>159</v>
      </c>
      <c r="E165" s="700" t="s">
        <v>237</v>
      </c>
      <c r="F165" s="716">
        <f t="shared" si="35"/>
        <v>45690</v>
      </c>
      <c r="G165" s="701" t="str">
        <f t="shared" si="34"/>
        <v>D</v>
      </c>
      <c r="H165" s="683" t="s">
        <v>28</v>
      </c>
      <c r="I165" s="684" t="s">
        <v>28</v>
      </c>
      <c r="J165" s="225"/>
      <c r="K165" s="702"/>
      <c r="L165" s="388"/>
      <c r="M165" s="388"/>
      <c r="N165" s="225"/>
      <c r="O165" s="43"/>
      <c r="P165" s="9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</row>
    <row r="166" spans="1:27" s="13" customFormat="1" ht="45" customHeight="1" x14ac:dyDescent="0.25">
      <c r="A166" s="812"/>
      <c r="B166" s="814"/>
      <c r="C166" s="803"/>
      <c r="D166" s="379"/>
      <c r="E166" s="379"/>
      <c r="F166" s="443">
        <f t="shared" si="35"/>
        <v>45691</v>
      </c>
      <c r="G166" s="715" t="str">
        <f t="shared" si="34"/>
        <v>L</v>
      </c>
      <c r="H166" s="689">
        <v>0.625</v>
      </c>
      <c r="I166" s="689">
        <v>0.79166666666666663</v>
      </c>
      <c r="J166" s="690" t="s">
        <v>171</v>
      </c>
      <c r="K166" s="691" t="s">
        <v>250</v>
      </c>
      <c r="L166" s="692">
        <f>IF(H166="–",,I166-H166)</f>
        <v>0.16666666666666663</v>
      </c>
      <c r="M166" s="693">
        <f>L166</f>
        <v>0.16666666666666663</v>
      </c>
      <c r="N166" s="694" t="s">
        <v>190</v>
      </c>
      <c r="O166" s="43"/>
      <c r="P166" s="9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</row>
    <row r="167" spans="1:27" ht="32.25" thickBot="1" x14ac:dyDescent="0.3">
      <c r="A167" s="727"/>
      <c r="B167" s="726"/>
      <c r="C167" s="712"/>
      <c r="D167" s="713"/>
      <c r="E167" s="713"/>
      <c r="F167" s="771">
        <v>45692</v>
      </c>
      <c r="G167" s="714" t="s">
        <v>98</v>
      </c>
      <c r="H167" s="711">
        <v>0.625</v>
      </c>
      <c r="I167" s="703">
        <v>0.79166666666666663</v>
      </c>
      <c r="J167" s="704" t="s">
        <v>171</v>
      </c>
      <c r="K167" s="705" t="s">
        <v>250</v>
      </c>
      <c r="L167" s="706">
        <f>IF(H167="–",,I167-H167)</f>
        <v>0.16666666666666663</v>
      </c>
      <c r="M167" s="707">
        <v>0.33333333333333331</v>
      </c>
      <c r="N167" s="708" t="s">
        <v>191</v>
      </c>
    </row>
  </sheetData>
  <mergeCells count="31">
    <mergeCell ref="A107:A134"/>
    <mergeCell ref="C107:C113"/>
    <mergeCell ref="C114:C120"/>
    <mergeCell ref="C121:C127"/>
    <mergeCell ref="C2:C7"/>
    <mergeCell ref="A3:A44"/>
    <mergeCell ref="C8:C15"/>
    <mergeCell ref="C16:C22"/>
    <mergeCell ref="C24:C29"/>
    <mergeCell ref="C30:C36"/>
    <mergeCell ref="B44:B106"/>
    <mergeCell ref="C37:C42"/>
    <mergeCell ref="C43:C49"/>
    <mergeCell ref="A45:A106"/>
    <mergeCell ref="C50:C56"/>
    <mergeCell ref="C57:C63"/>
    <mergeCell ref="A139:A166"/>
    <mergeCell ref="B139:B166"/>
    <mergeCell ref="C139:C145"/>
    <mergeCell ref="C146:C152"/>
    <mergeCell ref="C153:C159"/>
    <mergeCell ref="C160:C166"/>
    <mergeCell ref="C90:C96"/>
    <mergeCell ref="C97:C106"/>
    <mergeCell ref="B3:B43"/>
    <mergeCell ref="B107:B135"/>
    <mergeCell ref="C128:C135"/>
    <mergeCell ref="C64:C70"/>
    <mergeCell ref="C71:C77"/>
    <mergeCell ref="C78:C84"/>
    <mergeCell ref="C85:C89"/>
  </mergeCells>
  <conditionalFormatting sqref="F1:F4 F9:F24 F27:F29 F34:F35 F40:F42 F48:F49 F83:F84 F107:F135 F139:F142 F145">
    <cfRule type="cellIs" dxfId="68" priority="48" operator="lessThan">
      <formula>TODAY()</formula>
    </cfRule>
  </conditionalFormatting>
  <conditionalFormatting sqref="F5 F8">
    <cfRule type="cellIs" dxfId="67" priority="41" operator="lessThan">
      <formula>TODAY()</formula>
    </cfRule>
  </conditionalFormatting>
  <conditionalFormatting sqref="F5 F8:G8">
    <cfRule type="expression" dxfId="66" priority="40">
      <formula>#REF!="–"</formula>
    </cfRule>
  </conditionalFormatting>
  <conditionalFormatting sqref="F6:F7">
    <cfRule type="expression" dxfId="65" priority="52">
      <formula>H8="–"</formula>
    </cfRule>
    <cfRule type="cellIs" dxfId="64" priority="53" operator="lessThan">
      <formula>TODAY()</formula>
    </cfRule>
  </conditionalFormatting>
  <conditionalFormatting sqref="F19 F31:F33 F37:F39 F44:F47 F51:F54 F86:F89">
    <cfRule type="expression" dxfId="63" priority="55">
      <formula>H18="–"</formula>
    </cfRule>
    <cfRule type="cellIs" dxfId="62" priority="56" operator="lessThan">
      <formula>TODAY()</formula>
    </cfRule>
  </conditionalFormatting>
  <conditionalFormatting sqref="F25:F26">
    <cfRule type="cellIs" dxfId="61" priority="61" operator="lessThan">
      <formula>TODAY()</formula>
    </cfRule>
  </conditionalFormatting>
  <conditionalFormatting sqref="F30">
    <cfRule type="expression" dxfId="60" priority="58">
      <formula>H25="–"</formula>
    </cfRule>
    <cfRule type="cellIs" dxfId="59" priority="59" operator="lessThan">
      <formula>TODAY()</formula>
    </cfRule>
  </conditionalFormatting>
  <conditionalFormatting sqref="F36 F50 F69 F106">
    <cfRule type="cellIs" dxfId="58" priority="71" operator="lessThan">
      <formula>TODAY()</formula>
    </cfRule>
    <cfRule type="expression" dxfId="57" priority="70">
      <formula>H33="–"</formula>
    </cfRule>
  </conditionalFormatting>
  <conditionalFormatting sqref="F43 F85">
    <cfRule type="cellIs" dxfId="56" priority="68" operator="lessThan">
      <formula>TODAY()</formula>
    </cfRule>
    <cfRule type="expression" dxfId="55" priority="67">
      <formula>H39="–"</formula>
    </cfRule>
  </conditionalFormatting>
  <conditionalFormatting sqref="F55:F65">
    <cfRule type="expression" dxfId="54" priority="17">
      <formula>H55="–"</formula>
    </cfRule>
  </conditionalFormatting>
  <conditionalFormatting sqref="F55:F66">
    <cfRule type="cellIs" dxfId="53" priority="20" operator="lessThan">
      <formula>TODAY()</formula>
    </cfRule>
  </conditionalFormatting>
  <conditionalFormatting sqref="F66 F78">
    <cfRule type="expression" dxfId="52" priority="81">
      <formula>#REF!="–"</formula>
    </cfRule>
  </conditionalFormatting>
  <conditionalFormatting sqref="F67:F68">
    <cfRule type="expression" dxfId="51" priority="12">
      <formula>H67="–"</formula>
    </cfRule>
    <cfRule type="cellIs" dxfId="50" priority="13" operator="lessThan">
      <formula>TODAY()</formula>
    </cfRule>
  </conditionalFormatting>
  <conditionalFormatting sqref="F70">
    <cfRule type="expression" dxfId="49" priority="22">
      <formula>H70="–"</formula>
    </cfRule>
    <cfRule type="cellIs" dxfId="48" priority="25" operator="lessThan">
      <formula>TODAY()</formula>
    </cfRule>
  </conditionalFormatting>
  <conditionalFormatting sqref="F71">
    <cfRule type="cellIs" dxfId="47" priority="103" operator="lessThan">
      <formula>TODAY()</formula>
    </cfRule>
  </conditionalFormatting>
  <conditionalFormatting sqref="F72:F74">
    <cfRule type="expression" dxfId="46" priority="93">
      <formula>H71="–"</formula>
    </cfRule>
  </conditionalFormatting>
  <conditionalFormatting sqref="F72:F80">
    <cfRule type="cellIs" dxfId="45" priority="5" operator="lessThan">
      <formula>TODAY()</formula>
    </cfRule>
  </conditionalFormatting>
  <conditionalFormatting sqref="F75:F77">
    <cfRule type="expression" dxfId="44" priority="2">
      <formula>H75="–"</formula>
    </cfRule>
  </conditionalFormatting>
  <conditionalFormatting sqref="F81:F82">
    <cfRule type="expression" dxfId="43" priority="89">
      <formula>H67="–"</formula>
    </cfRule>
    <cfRule type="cellIs" dxfId="42" priority="90" operator="lessThan">
      <formula>TODAY()</formula>
    </cfRule>
  </conditionalFormatting>
  <conditionalFormatting sqref="F90">
    <cfRule type="expression" dxfId="41" priority="108">
      <formula>#REF!="–"</formula>
    </cfRule>
    <cfRule type="cellIs" dxfId="40" priority="109" operator="lessThan">
      <formula>TODAY()</formula>
    </cfRule>
  </conditionalFormatting>
  <conditionalFormatting sqref="F91:F105">
    <cfRule type="expression" dxfId="39" priority="64">
      <formula>H89="–"</formula>
    </cfRule>
    <cfRule type="cellIs" dxfId="38" priority="65" operator="lessThan">
      <formula>TODAY()</formula>
    </cfRule>
  </conditionalFormatting>
  <conditionalFormatting sqref="F131 F163">
    <cfRule type="expression" dxfId="37" priority="115">
      <formula>H134="–"</formula>
    </cfRule>
  </conditionalFormatting>
  <conditionalFormatting sqref="F134:F135 F166">
    <cfRule type="expression" dxfId="36" priority="111">
      <formula>H135="–"</formula>
    </cfRule>
  </conditionalFormatting>
  <conditionalFormatting sqref="F143:F159">
    <cfRule type="cellIs" dxfId="35" priority="38" operator="lessThan">
      <formula>TODAY()</formula>
    </cfRule>
  </conditionalFormatting>
  <conditionalFormatting sqref="F145 F160:F162 F164:F165 F79:F80 F1:F4 F9:F24 F27:F29 F34:F35 F40:F42 F48:F49 F83:F84 F107:F130 F132:F133 F139:F142">
    <cfRule type="expression" dxfId="34" priority="45">
      <formula>H1="–"</formula>
    </cfRule>
  </conditionalFormatting>
  <conditionalFormatting sqref="F146:F157">
    <cfRule type="expression" dxfId="33" priority="27">
      <formula>H146="–"</formula>
    </cfRule>
  </conditionalFormatting>
  <conditionalFormatting sqref="F158:F159">
    <cfRule type="expression" dxfId="32" priority="37">
      <formula>#REF!="–"</formula>
    </cfRule>
  </conditionalFormatting>
  <conditionalFormatting sqref="F160:F166">
    <cfRule type="cellIs" dxfId="31" priority="28" operator="lessThan">
      <formula>TODAY()</formula>
    </cfRule>
  </conditionalFormatting>
  <conditionalFormatting sqref="F25:G26">
    <cfRule type="expression" dxfId="30" priority="60">
      <formula>#REF!="–"</formula>
    </cfRule>
  </conditionalFormatting>
  <conditionalFormatting sqref="F143:G145">
    <cfRule type="expression" dxfId="29" priority="31">
      <formula>#REF!="–"</formula>
    </cfRule>
  </conditionalFormatting>
  <conditionalFormatting sqref="G1:G4 G9:G24 G27:G29 G34:G35 G40:G42 G48:G49 G79:G80 G83:G84 G89:G103 G107:G130 G132:G133 G135 G139:G142 G145:G157 G160:G162 G164:G165">
    <cfRule type="expression" dxfId="28" priority="44">
      <formula>H1="–"</formula>
    </cfRule>
  </conditionalFormatting>
  <conditionalFormatting sqref="G5">
    <cfRule type="expression" dxfId="27" priority="42">
      <formula>#REF!="–"</formula>
    </cfRule>
  </conditionalFormatting>
  <conditionalFormatting sqref="G6:G7">
    <cfRule type="expression" dxfId="26" priority="54">
      <formula>H8="–"</formula>
    </cfRule>
  </conditionalFormatting>
  <conditionalFormatting sqref="G19 G31:G33 G37:G39 G44:G47 G51:G54 G72:G74 G86:G87">
    <cfRule type="expression" dxfId="25" priority="57">
      <formula>H18="–"</formula>
    </cfRule>
  </conditionalFormatting>
  <conditionalFormatting sqref="G30">
    <cfRule type="expression" dxfId="24" priority="62">
      <formula>H25="–"</formula>
    </cfRule>
  </conditionalFormatting>
  <conditionalFormatting sqref="G36 G50 G69">
    <cfRule type="expression" dxfId="23" priority="72">
      <formula>H33="–"</formula>
    </cfRule>
  </conditionalFormatting>
  <conditionalFormatting sqref="G43 G85">
    <cfRule type="expression" dxfId="22" priority="69">
      <formula>H39="–"</formula>
    </cfRule>
  </conditionalFormatting>
  <conditionalFormatting sqref="G55:G65">
    <cfRule type="expression" dxfId="21" priority="16">
      <formula>H55="–"</formula>
    </cfRule>
  </conditionalFormatting>
  <conditionalFormatting sqref="G66 F71:G71 G78 G88">
    <cfRule type="expression" dxfId="20" priority="83">
      <formula>#REF!="–"</formula>
    </cfRule>
  </conditionalFormatting>
  <conditionalFormatting sqref="G67:G68">
    <cfRule type="expression" dxfId="19" priority="11">
      <formula>H67="–"</formula>
    </cfRule>
  </conditionalFormatting>
  <conditionalFormatting sqref="G70">
    <cfRule type="expression" dxfId="18" priority="21">
      <formula>H70="–"</formula>
    </cfRule>
  </conditionalFormatting>
  <conditionalFormatting sqref="G75:G77">
    <cfRule type="expression" dxfId="17" priority="1">
      <formula>H75="–"</formula>
    </cfRule>
  </conditionalFormatting>
  <conditionalFormatting sqref="G81:G82">
    <cfRule type="expression" dxfId="16" priority="91">
      <formula>H67="–"</formula>
    </cfRule>
  </conditionalFormatting>
  <conditionalFormatting sqref="G131 G163">
    <cfRule type="expression" dxfId="15" priority="117">
      <formula>H134="–"</formula>
    </cfRule>
  </conditionalFormatting>
  <conditionalFormatting sqref="G158:G159">
    <cfRule type="expression" dxfId="14" priority="39">
      <formula>#REF!="–"</formula>
    </cfRule>
  </conditionalFormatting>
  <conditionalFormatting sqref="G166">
    <cfRule type="expression" dxfId="13" priority="113">
      <formula>H167="–"</formula>
    </cfRule>
  </conditionalFormatting>
  <conditionalFormatting sqref="H1:H25 H27:H53 H83:H130 H132:H135 H139:H162 H164:H167">
    <cfRule type="cellIs" dxfId="12" priority="47" operator="equal">
      <formula>"–"</formula>
    </cfRule>
  </conditionalFormatting>
  <conditionalFormatting sqref="H55:H81">
    <cfRule type="cellIs" dxfId="11" priority="4" operator="equal">
      <formula>"–"</formula>
    </cfRule>
  </conditionalFormatting>
  <conditionalFormatting sqref="I1:I25 I27:I53 I83:I130 I132:I135 I139:I162 I164:I167">
    <cfRule type="cellIs" dxfId="10" priority="46" operator="equal">
      <formula>"–"</formula>
    </cfRule>
  </conditionalFormatting>
  <conditionalFormatting sqref="I55:I81">
    <cfRule type="cellIs" dxfId="9" priority="3" operator="equal">
      <formula>"–"</formula>
    </cfRule>
  </conditionalFormatting>
  <conditionalFormatting sqref="K22">
    <cfRule type="expression" dxfId="8" priority="51" stopIfTrue="1">
      <formula>IF(#REF!="NO LECTIVO",1)</formula>
    </cfRule>
  </conditionalFormatting>
  <conditionalFormatting sqref="N15">
    <cfRule type="expression" dxfId="7" priority="43" stopIfTrue="1">
      <formula>IF(P7="NO LECTIVO",1)</formula>
    </cfRule>
  </conditionalFormatting>
  <conditionalFormatting sqref="N19">
    <cfRule type="expression" dxfId="6" priority="49" stopIfTrue="1">
      <formula>IF(P20="NO LECTIVO",1)</formula>
    </cfRule>
  </conditionalFormatting>
  <conditionalFormatting sqref="N12:O14">
    <cfRule type="expression" dxfId="5" priority="50" stopIfTrue="1">
      <formula>IF(P5="NO LECTIVO",1)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9DC35-5B09-4048-AE47-035CB4C5CCB0}">
  <dimension ref="D1:N11"/>
  <sheetViews>
    <sheetView workbookViewId="0">
      <selection activeCell="D1" sqref="D1:N11"/>
    </sheetView>
  </sheetViews>
  <sheetFormatPr defaultColWidth="8.7109375" defaultRowHeight="15" x14ac:dyDescent="0.25"/>
  <cols>
    <col min="4" max="4" width="41" customWidth="1"/>
    <col min="5" max="5" width="21.85546875" customWidth="1"/>
    <col min="6" max="6" width="19.42578125" customWidth="1"/>
    <col min="10" max="10" width="36.85546875" customWidth="1"/>
    <col min="11" max="11" width="56.140625" customWidth="1"/>
    <col min="14" max="14" width="47.42578125" customWidth="1"/>
  </cols>
  <sheetData>
    <row r="1" spans="4:14" ht="15.75" x14ac:dyDescent="0.25">
      <c r="D1" s="32"/>
      <c r="E1" s="32"/>
      <c r="F1" s="33">
        <f>Full1!F61+1</f>
        <v>45619</v>
      </c>
      <c r="G1" s="34" t="str">
        <f t="shared" ref="G1:G11" si="0">IF(WEEKDAY(F1)=2,"L",IF(WEEKDAY(F1)=3,"M",IF(WEEKDAY(F1)=4,"X",IF(WEEKDAY(F1)=5,"J",IF(WEEKDAY(F1)=6,"V",IF(WEEKDAY(F1)=7,"S","D"))))))</f>
        <v>S</v>
      </c>
      <c r="H1" s="31" t="s">
        <v>28</v>
      </c>
      <c r="I1" s="31" t="s">
        <v>28</v>
      </c>
      <c r="J1" s="44"/>
      <c r="K1" s="45"/>
      <c r="L1" s="46"/>
      <c r="M1" s="47"/>
      <c r="N1" s="45"/>
    </row>
    <row r="2" spans="4:14" ht="15.75" x14ac:dyDescent="0.25">
      <c r="D2" s="32"/>
      <c r="E2" s="32"/>
      <c r="F2" s="33">
        <f>F1+1</f>
        <v>45620</v>
      </c>
      <c r="G2" s="34" t="str">
        <f t="shared" si="0"/>
        <v>D</v>
      </c>
      <c r="H2" s="31" t="s">
        <v>28</v>
      </c>
      <c r="I2" s="31" t="s">
        <v>28</v>
      </c>
      <c r="J2" s="44"/>
      <c r="K2" s="45"/>
      <c r="L2" s="46"/>
      <c r="M2" s="47"/>
      <c r="N2" s="45"/>
    </row>
    <row r="3" spans="4:14" ht="51.75" x14ac:dyDescent="0.25">
      <c r="D3" s="32"/>
      <c r="E3" s="32"/>
      <c r="F3" s="27">
        <v>45621</v>
      </c>
      <c r="G3" s="22" t="str">
        <f t="shared" si="0"/>
        <v>L</v>
      </c>
      <c r="H3" s="24" t="s">
        <v>18</v>
      </c>
      <c r="I3" s="24">
        <v>0.79166666666666663</v>
      </c>
      <c r="J3" s="48" t="s">
        <v>112</v>
      </c>
      <c r="K3" s="49" t="s">
        <v>113</v>
      </c>
      <c r="L3" s="35">
        <f>IF(H3="–",,I3-H3)</f>
        <v>0.125</v>
      </c>
      <c r="M3" s="50">
        <v>0.125</v>
      </c>
      <c r="N3" s="51" t="s">
        <v>114</v>
      </c>
    </row>
    <row r="4" spans="4:14" ht="39" x14ac:dyDescent="0.25">
      <c r="D4" s="32"/>
      <c r="E4" s="32"/>
      <c r="F4" s="27">
        <f t="shared" ref="F4:F11" si="1">F3+1</f>
        <v>45622</v>
      </c>
      <c r="G4" s="22" t="str">
        <f t="shared" si="0"/>
        <v>M</v>
      </c>
      <c r="H4" s="24" t="s">
        <v>18</v>
      </c>
      <c r="I4" s="24">
        <v>0.77083333333333337</v>
      </c>
      <c r="J4" s="48" t="s">
        <v>112</v>
      </c>
      <c r="K4" s="23" t="s">
        <v>115</v>
      </c>
      <c r="L4" s="24">
        <f>IF(H4="–",,I4-H4)</f>
        <v>0.10416666666666674</v>
      </c>
      <c r="M4" s="52">
        <f>L4+M3</f>
        <v>0.22916666666666674</v>
      </c>
      <c r="N4" s="53" t="s">
        <v>116</v>
      </c>
    </row>
    <row r="5" spans="4:14" ht="30.75" x14ac:dyDescent="0.25">
      <c r="D5" s="32" t="s">
        <v>117</v>
      </c>
      <c r="E5" s="32"/>
      <c r="F5" s="54">
        <f t="shared" si="1"/>
        <v>45623</v>
      </c>
      <c r="G5" s="55" t="str">
        <f t="shared" si="0"/>
        <v>X</v>
      </c>
      <c r="H5" s="56" t="s">
        <v>18</v>
      </c>
      <c r="I5" s="56">
        <v>0.79166666666666663</v>
      </c>
      <c r="J5" s="48" t="s">
        <v>112</v>
      </c>
      <c r="K5" s="57" t="s">
        <v>113</v>
      </c>
      <c r="L5" s="58">
        <v>0.125</v>
      </c>
      <c r="M5" s="59">
        <v>0.35416666666666669</v>
      </c>
      <c r="N5" s="60" t="s">
        <v>118</v>
      </c>
    </row>
    <row r="6" spans="4:14" ht="30" x14ac:dyDescent="0.25">
      <c r="D6" s="32" t="s">
        <v>119</v>
      </c>
      <c r="E6" s="32" t="s">
        <v>120</v>
      </c>
      <c r="F6" s="61">
        <f t="shared" si="1"/>
        <v>45624</v>
      </c>
      <c r="G6" s="62" t="str">
        <f t="shared" si="0"/>
        <v>J</v>
      </c>
      <c r="H6" s="46">
        <v>0.66666666666666663</v>
      </c>
      <c r="I6" s="46">
        <v>0.75</v>
      </c>
      <c r="J6" s="48" t="s">
        <v>112</v>
      </c>
      <c r="K6" s="21" t="s">
        <v>121</v>
      </c>
      <c r="L6" s="25">
        <v>8.3333333333333329E-2</v>
      </c>
      <c r="M6" s="52">
        <f>L6+M5</f>
        <v>0.4375</v>
      </c>
      <c r="N6" s="63" t="s">
        <v>122</v>
      </c>
    </row>
    <row r="7" spans="4:14" ht="75" x14ac:dyDescent="0.25">
      <c r="D7" s="32"/>
      <c r="E7" s="32"/>
      <c r="F7" s="27">
        <f t="shared" si="1"/>
        <v>45625</v>
      </c>
      <c r="G7" s="22" t="str">
        <f t="shared" si="0"/>
        <v>V</v>
      </c>
      <c r="H7" s="24" t="s">
        <v>18</v>
      </c>
      <c r="I7" s="24">
        <v>0.79166666666666663</v>
      </c>
      <c r="J7" s="48" t="s">
        <v>112</v>
      </c>
      <c r="K7" s="64" t="s">
        <v>123</v>
      </c>
      <c r="L7" s="28">
        <v>0.125</v>
      </c>
      <c r="M7" s="65">
        <f>L7+M6</f>
        <v>0.5625</v>
      </c>
      <c r="N7" s="29" t="s">
        <v>124</v>
      </c>
    </row>
    <row r="8" spans="4:14" ht="15.75" x14ac:dyDescent="0.25">
      <c r="D8" s="32"/>
      <c r="E8" s="32"/>
      <c r="F8" s="66">
        <f t="shared" si="1"/>
        <v>45626</v>
      </c>
      <c r="G8" s="67" t="str">
        <f t="shared" si="0"/>
        <v>S</v>
      </c>
      <c r="H8" s="68"/>
      <c r="I8" s="69"/>
      <c r="J8" s="70"/>
      <c r="K8" s="70"/>
      <c r="L8" s="70"/>
      <c r="M8" s="71"/>
      <c r="N8" s="70"/>
    </row>
    <row r="9" spans="4:14" ht="15.75" x14ac:dyDescent="0.25">
      <c r="D9" s="32"/>
      <c r="E9" s="32"/>
      <c r="F9" s="72">
        <f t="shared" si="1"/>
        <v>45627</v>
      </c>
      <c r="G9" s="73" t="str">
        <f t="shared" si="0"/>
        <v>D</v>
      </c>
      <c r="H9" s="74"/>
      <c r="I9" s="74"/>
      <c r="J9" s="70"/>
      <c r="K9" s="70"/>
      <c r="L9" s="70"/>
      <c r="M9" s="71"/>
      <c r="N9" s="70"/>
    </row>
    <row r="10" spans="4:14" ht="30" x14ac:dyDescent="0.25">
      <c r="D10" s="32"/>
      <c r="E10" s="32"/>
      <c r="F10" s="75">
        <f t="shared" si="1"/>
        <v>45628</v>
      </c>
      <c r="G10" s="76" t="str">
        <f t="shared" si="0"/>
        <v>L</v>
      </c>
      <c r="H10" s="24">
        <v>0.70833333333333337</v>
      </c>
      <c r="I10" s="24">
        <v>0.79166666666666663</v>
      </c>
      <c r="J10" s="48" t="s">
        <v>112</v>
      </c>
      <c r="K10" s="77" t="s">
        <v>121</v>
      </c>
      <c r="L10" s="35">
        <f>IF(H10="–",,I10-H10)</f>
        <v>8.3333333333333259E-2</v>
      </c>
      <c r="M10" s="78">
        <f>L10+M7</f>
        <v>0.64583333333333326</v>
      </c>
      <c r="N10" s="79" t="s">
        <v>125</v>
      </c>
    </row>
    <row r="11" spans="4:14" ht="45.75" thickBot="1" x14ac:dyDescent="0.3">
      <c r="D11" s="80"/>
      <c r="E11" s="81"/>
      <c r="F11" s="82">
        <f t="shared" si="1"/>
        <v>45629</v>
      </c>
      <c r="G11" s="83" t="str">
        <f t="shared" si="0"/>
        <v>M</v>
      </c>
      <c r="H11" s="84" t="s">
        <v>18</v>
      </c>
      <c r="I11" s="84">
        <v>0.79166666666666663</v>
      </c>
      <c r="J11" s="85" t="s">
        <v>112</v>
      </c>
      <c r="K11" s="86" t="s">
        <v>113</v>
      </c>
      <c r="L11" s="84">
        <f>IF(H11="–",,I11-H11)</f>
        <v>0.125</v>
      </c>
      <c r="M11" s="87">
        <f>L11+M10</f>
        <v>0.77083333333333326</v>
      </c>
      <c r="N11" s="88" t="s">
        <v>126</v>
      </c>
    </row>
  </sheetData>
  <conditionalFormatting sqref="F1:F11">
    <cfRule type="expression" dxfId="4" priority="2">
      <formula>H1="–"</formula>
    </cfRule>
    <cfRule type="cellIs" dxfId="3" priority="5" operator="lessThan">
      <formula>TODAY()</formula>
    </cfRule>
  </conditionalFormatting>
  <conditionalFormatting sqref="G1:G11">
    <cfRule type="expression" dxfId="2" priority="1">
      <formula>H1="–"</formula>
    </cfRule>
  </conditionalFormatting>
  <conditionalFormatting sqref="H1:H11">
    <cfRule type="cellIs" dxfId="1" priority="4" operator="equal">
      <formula>"–"</formula>
    </cfRule>
  </conditionalFormatting>
  <conditionalFormatting sqref="I1:I11">
    <cfRule type="cellIs" dxfId="0" priority="3" operator="equal">
      <formula>"–"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54BA6528C73A499BC16285B8E173DC" ma:contentTypeVersion="18" ma:contentTypeDescription="Crea un document nou" ma:contentTypeScope="" ma:versionID="4e9a1e5aff327e969b920ed2ac6458e2">
  <xsd:schema xmlns:xsd="http://www.w3.org/2001/XMLSchema" xmlns:xs="http://www.w3.org/2001/XMLSchema" xmlns:p="http://schemas.microsoft.com/office/2006/metadata/properties" xmlns:ns2="4af69165-b505-481b-9011-f24b730a8c49" xmlns:ns3="0c41f792-b750-44f5-ae1e-577e00342cf2" targetNamespace="http://schemas.microsoft.com/office/2006/metadata/properties" ma:root="true" ma:fieldsID="7cf612ddfd708f51e09c1027fc565ca6" ns2:_="" ns3:_="">
    <xsd:import namespace="4af69165-b505-481b-9011-f24b730a8c49"/>
    <xsd:import namespace="0c41f792-b750-44f5-ae1e-577e00342c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f69165-b505-481b-9011-f24b730a8c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41f792-b750-44f5-ae1e-577e00342cf2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6a5ffa8c-3de8-459a-ba93-ff4493743f48}" ma:internalName="TaxCatchAll" ma:showField="CatchAllData" ma:web="0c41f792-b750-44f5-ae1e-577e00342c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f69165-b505-481b-9011-f24b730a8c49">
      <Terms xmlns="http://schemas.microsoft.com/office/infopath/2007/PartnerControls"/>
    </lcf76f155ced4ddcb4097134ff3c332f>
    <TaxCatchAll xmlns="0c41f792-b750-44f5-ae1e-577e00342cf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5A5C22-857D-42F7-BCEF-A204B0926DB5}"/>
</file>

<file path=customXml/itemProps2.xml><?xml version="1.0" encoding="utf-8"?>
<ds:datastoreItem xmlns:ds="http://schemas.openxmlformats.org/officeDocument/2006/customXml" ds:itemID="{7F323A81-0FBC-4FC4-B447-6DE1DD2D4B5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0001be1-8b0b-4b8f-bf63-ce25f37e72e0"/>
    <ds:schemaRef ds:uri="8e55dddb-a391-4aa3-9a99-16530576b00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8AA8373-649A-4A3E-8A5E-669B34B79B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2</vt:i4>
      </vt:variant>
    </vt:vector>
  </HeadingPairs>
  <TitlesOfParts>
    <vt:vector size="2" baseType="lpstr">
      <vt:lpstr>Full1</vt:lpstr>
      <vt:lpstr>Full2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Vicente Bernabeu Aguilar</dc:creator>
  <cp:lastModifiedBy>Francesc Jimenez Altayo</cp:lastModifiedBy>
  <dcterms:created xsi:type="dcterms:W3CDTF">2024-05-29T12:07:34Z</dcterms:created>
  <dcterms:modified xsi:type="dcterms:W3CDTF">2024-07-23T12:18:41Z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0x010100FAC23BDC6BCD434CB9296C0BDA8D776C</vt:lpwstr>
  </property>
  <property fmtid="{D5CDD505-2E9C-101B-9397-08002B2CF9AE}" pid="3" name="MediaServiceImageTags">
    <vt:lpwstr/>
  </property>
</Properties>
</file>