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5. Gestió Econòmica\"/>
    </mc:Choice>
  </mc:AlternateContent>
  <bookViews>
    <workbookView xWindow="0" yWindow="0" windowWidth="28800" windowHeight="11700"/>
  </bookViews>
  <sheets>
    <sheet name="Evolució transferènci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E23" i="1" s="1"/>
  <c r="B22" i="1"/>
  <c r="E22" i="1" s="1"/>
  <c r="B21" i="1"/>
  <c r="E21" i="1" s="1"/>
  <c r="E20" i="1"/>
  <c r="C20" i="1"/>
  <c r="F20" i="1" s="1"/>
  <c r="E19" i="1"/>
  <c r="C19" i="1"/>
  <c r="F19" i="1" s="1"/>
  <c r="E18" i="1"/>
  <c r="C18" i="1"/>
  <c r="F18" i="1" s="1"/>
  <c r="E17" i="1"/>
  <c r="C17" i="1"/>
  <c r="F17" i="1" s="1"/>
  <c r="E16" i="1"/>
  <c r="C16" i="1"/>
  <c r="F16" i="1" s="1"/>
  <c r="E15" i="1"/>
  <c r="C15" i="1"/>
  <c r="F15" i="1" s="1"/>
  <c r="E14" i="1"/>
  <c r="C14" i="1"/>
  <c r="F14" i="1" s="1"/>
  <c r="E13" i="1"/>
  <c r="C13" i="1"/>
  <c r="F13" i="1" s="1"/>
  <c r="E12" i="1"/>
  <c r="C12" i="1"/>
  <c r="F12" i="1" s="1"/>
  <c r="E11" i="1"/>
  <c r="C11" i="1"/>
  <c r="F11" i="1" s="1"/>
  <c r="C21" i="1" l="1"/>
  <c r="F21" i="1" s="1"/>
  <c r="C23" i="1"/>
  <c r="F23" i="1" s="1"/>
  <c r="C22" i="1"/>
  <c r="F22" i="1" s="1"/>
</calcChain>
</file>

<file path=xl/sharedStrings.xml><?xml version="1.0" encoding="utf-8"?>
<sst xmlns="http://schemas.openxmlformats.org/spreadsheetml/2006/main" count="23" uniqueCount="17">
  <si>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</si>
  <si>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</si>
  <si>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</si>
  <si>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</si>
  <si>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</si>
  <si>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</si>
  <si>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</si>
  <si>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</si>
  <si>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</si>
  <si>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</si>
  <si>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</si>
  <si>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</si>
  <si>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</si>
  <si>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</si>
  <si>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Evolució de les transferències corrents, de la liquidació pressupostària, per estudiant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</si>
  <si>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>Oficina d’Anàlisis Econòmiques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</si>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</sst>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P_t_s_-;\-* #,##0\ _P_t_s_-;_-* &quot;-&quot;\ _P_t_s_-;_-@_-"/>
    <numFmt numFmtId="165" formatCode="_-* #,##0.00000\ _P_t_s_-;\-* #,##0.00000\ _P_t_s_-;_-* &quot;-&quot;\ _P_t_s_-;_-@_-"/>
    <numFmt numFmtId="166" formatCode="_-* #,##0.000000\ _P_t_s_-;\-* #,##0.000000\ _P_t_s_-;_-* &quot;-&quot;\ _P_t_s_-;_-@_-"/>
    <numFmt numFmtId="167" formatCode="_-* #,##0.00\ _P_t_s_-;\-* #,##0.00\ _P_t_s_-;_-* &quot;-&quot;??\ _P_t_s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/>
    <xf numFmtId="164" fontId="0" fillId="0" borderId="0" xfId="0" applyNumberFormat="1"/>
    <xf numFmtId="165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1" fillId="0" borderId="0" xfId="2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</cellXfs>
  <cellStyles count="3">
    <cellStyle name="Millares [0]_Memòria curs 2006-2007 (OK)" xfId="1"/>
    <cellStyle name="Millares_Memòria curs 2006-2007 (OK)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%20curs%202018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 de la liquidació"/>
      <sheetName val="Evolució TC per estudiant"/>
    </sheetNames>
    <sheetDataSet>
      <sheetData sheetId="0">
        <row r="42">
          <cell r="Y42">
            <v>1.165</v>
          </cell>
          <cell r="Z42">
            <v>1.1779999999999999</v>
          </cell>
          <cell r="AA42">
            <v>1.1919999999999999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E14" sqref="E14"/>
    </sheetView>
  </sheetViews>
  <sheetFormatPr baseColWidth="10" defaultRowHeight="15" customHeight="1" x14ac:dyDescent="0.2"/>
  <cols>
    <col min="1" max="6" width="20.7109375" style="24" customWidth="1"/>
    <col min="7" max="7" width="4.42578125" customWidth="1"/>
    <col min="8" max="8" width="5.42578125" customWidth="1"/>
  </cols>
  <sheetData>
    <row r="1" spans="1:10" ht="18" x14ac:dyDescent="0.2">
      <c r="A1" s="26" t="s">
        <v>14</v>
      </c>
      <c r="B1" s="10"/>
      <c r="C1" s="10"/>
      <c r="D1" s="10"/>
      <c r="E1" s="10"/>
      <c r="F1" s="10"/>
      <c r="G1" s="1"/>
      <c r="H1" s="1"/>
    </row>
    <row r="2" spans="1:10" ht="15" customHeight="1" x14ac:dyDescent="0.2">
      <c r="A2" s="10"/>
      <c r="B2" s="10"/>
      <c r="C2" s="10"/>
      <c r="D2" s="10"/>
      <c r="E2" s="10"/>
      <c r="F2" s="10"/>
      <c r="G2" s="1"/>
      <c r="H2" s="1"/>
    </row>
    <row r="3" spans="1:10" ht="15" customHeight="1" x14ac:dyDescent="0.2">
      <c r="A3" s="27" t="s">
        <v>15</v>
      </c>
      <c r="B3" s="10"/>
      <c r="C3" s="10"/>
      <c r="D3" s="10"/>
      <c r="E3" s="10"/>
      <c r="F3" s="10"/>
      <c r="G3" s="1"/>
      <c r="H3" s="1"/>
    </row>
    <row r="4" spans="1:10" ht="15" customHeight="1" x14ac:dyDescent="0.2">
      <c r="A4" s="11"/>
      <c r="B4" s="11"/>
      <c r="C4" s="11"/>
      <c r="D4" s="11"/>
      <c r="E4" s="11"/>
      <c r="F4" s="11"/>
      <c r="G4" s="2"/>
      <c r="H4" s="2"/>
    </row>
    <row r="5" spans="1:10" ht="15" customHeight="1" x14ac:dyDescent="0.3">
      <c r="A5" s="28"/>
      <c r="B5" s="12" t="s">
        <v>0</v>
      </c>
      <c r="C5" s="28"/>
      <c r="D5" s="28"/>
      <c r="E5" s="12" t="s">
        <v>1</v>
      </c>
      <c r="F5" s="28"/>
      <c r="G5" s="3"/>
      <c r="H5" s="4"/>
    </row>
    <row r="6" spans="1:10" ht="15" customHeight="1" x14ac:dyDescent="0.2">
      <c r="A6" s="29"/>
      <c r="B6" s="14" t="s">
        <v>2</v>
      </c>
      <c r="C6" s="30"/>
      <c r="D6" s="31"/>
      <c r="E6" s="14" t="s">
        <v>3</v>
      </c>
      <c r="F6" s="30"/>
      <c r="G6" s="5"/>
      <c r="H6" s="6"/>
    </row>
    <row r="7" spans="1:10" ht="15" customHeight="1" x14ac:dyDescent="0.3">
      <c r="A7" s="12"/>
      <c r="B7" s="16" t="s">
        <v>4</v>
      </c>
      <c r="C7" s="16" t="s">
        <v>4</v>
      </c>
      <c r="D7" s="16" t="s">
        <v>5</v>
      </c>
      <c r="E7" s="16" t="s">
        <v>6</v>
      </c>
      <c r="F7" s="16" t="s">
        <v>6</v>
      </c>
      <c r="G7" s="4"/>
      <c r="H7" s="4"/>
    </row>
    <row r="8" spans="1:10" ht="15" customHeight="1" x14ac:dyDescent="0.3">
      <c r="A8" s="16" t="s">
        <v>7</v>
      </c>
      <c r="B8" s="16" t="s">
        <v>8</v>
      </c>
      <c r="C8" s="16" t="s">
        <v>9</v>
      </c>
      <c r="D8" s="16" t="s">
        <v>10</v>
      </c>
      <c r="E8" s="16" t="s">
        <v>8</v>
      </c>
      <c r="F8" s="16" t="s">
        <v>9</v>
      </c>
      <c r="G8" s="4"/>
      <c r="H8" s="4"/>
    </row>
    <row r="9" spans="1:10" ht="15" customHeight="1" x14ac:dyDescent="0.2">
      <c r="A9" s="14"/>
      <c r="B9" s="14" t="s">
        <v>11</v>
      </c>
      <c r="C9" s="14" t="s">
        <v>12</v>
      </c>
      <c r="D9" s="14" t="s">
        <v>13</v>
      </c>
      <c r="E9" s="14" t="s">
        <v>11</v>
      </c>
      <c r="F9" s="14" t="s">
        <v>12</v>
      </c>
      <c r="G9" s="6"/>
      <c r="H9" s="6"/>
    </row>
    <row r="10" spans="1:10" ht="15" customHeight="1" x14ac:dyDescent="0.3">
      <c r="A10" s="13"/>
      <c r="B10" s="13"/>
      <c r="C10" s="13"/>
      <c r="D10" s="13"/>
      <c r="E10" s="13"/>
      <c r="F10" s="13"/>
      <c r="G10" s="3"/>
      <c r="H10" s="3"/>
    </row>
    <row r="11" spans="1:10" ht="15" customHeight="1" x14ac:dyDescent="0.3">
      <c r="A11" s="17">
        <v>2006</v>
      </c>
      <c r="B11" s="18">
        <v>159830</v>
      </c>
      <c r="C11" s="19">
        <f>+B11</f>
        <v>159830</v>
      </c>
      <c r="D11" s="19">
        <v>27543.283765347885</v>
      </c>
      <c r="E11" s="19">
        <f t="shared" ref="E11:E23" si="0">+(B11*1000)/D11</f>
        <v>5802.8665485805868</v>
      </c>
      <c r="F11" s="19">
        <f t="shared" ref="F11:F23" si="1">+(C11*1000)/D11</f>
        <v>5802.8665485805868</v>
      </c>
      <c r="G11" s="7"/>
      <c r="H11" s="8"/>
    </row>
    <row r="12" spans="1:10" ht="15" customHeight="1" x14ac:dyDescent="0.3">
      <c r="A12" s="17">
        <v>2007</v>
      </c>
      <c r="B12" s="18">
        <v>190783</v>
      </c>
      <c r="C12" s="19">
        <f>+B12/1.042</f>
        <v>183093.09021113242</v>
      </c>
      <c r="D12" s="19">
        <v>26496.710777626195</v>
      </c>
      <c r="E12" s="19">
        <f t="shared" si="0"/>
        <v>7200.2521973820631</v>
      </c>
      <c r="F12" s="19">
        <f t="shared" si="1"/>
        <v>6910.0308995989089</v>
      </c>
      <c r="G12" s="7"/>
      <c r="H12" s="8"/>
      <c r="J12" s="8"/>
    </row>
    <row r="13" spans="1:10" ht="15" customHeight="1" x14ac:dyDescent="0.3">
      <c r="A13" s="17">
        <v>2008</v>
      </c>
      <c r="B13" s="18">
        <v>206302</v>
      </c>
      <c r="C13" s="19">
        <f>+B13/1.057</f>
        <v>195176.91579943238</v>
      </c>
      <c r="D13" s="19">
        <v>23754.62</v>
      </c>
      <c r="E13" s="19">
        <f t="shared" si="0"/>
        <v>8684.7105952442089</v>
      </c>
      <c r="F13" s="19">
        <f t="shared" si="1"/>
        <v>8216.3771005148628</v>
      </c>
      <c r="G13" s="7"/>
      <c r="H13" s="8"/>
      <c r="J13" s="8"/>
    </row>
    <row r="14" spans="1:10" ht="15" customHeight="1" x14ac:dyDescent="0.3">
      <c r="A14" s="17">
        <v>2009</v>
      </c>
      <c r="B14" s="18">
        <v>231140</v>
      </c>
      <c r="C14" s="19">
        <f>+B14/1.066</f>
        <v>216829.26829268291</v>
      </c>
      <c r="D14" s="19">
        <v>22468</v>
      </c>
      <c r="E14" s="19">
        <f t="shared" si="0"/>
        <v>10287.520028484956</v>
      </c>
      <c r="F14" s="19">
        <f t="shared" si="1"/>
        <v>9650.5816402297896</v>
      </c>
      <c r="G14" s="7"/>
      <c r="H14" s="8"/>
      <c r="J14" s="8"/>
    </row>
    <row r="15" spans="1:10" ht="15" customHeight="1" x14ac:dyDescent="0.3">
      <c r="A15" s="17">
        <v>2010</v>
      </c>
      <c r="B15" s="18">
        <v>227435</v>
      </c>
      <c r="C15" s="20">
        <f>+B15/1.097</f>
        <v>207324.52142206018</v>
      </c>
      <c r="D15" s="19">
        <v>21805</v>
      </c>
      <c r="E15" s="19">
        <f t="shared" si="0"/>
        <v>10430.405870213253</v>
      </c>
      <c r="F15" s="19">
        <f t="shared" si="1"/>
        <v>9508.1183867030577</v>
      </c>
      <c r="G15" s="7"/>
      <c r="H15" s="8"/>
      <c r="J15" s="8"/>
    </row>
    <row r="16" spans="1:10" ht="15" customHeight="1" x14ac:dyDescent="0.3">
      <c r="A16" s="17">
        <v>2011</v>
      </c>
      <c r="B16" s="18">
        <v>188364</v>
      </c>
      <c r="C16" s="20">
        <f>+B16/1.1233</f>
        <v>167688.06196029557</v>
      </c>
      <c r="D16" s="19">
        <v>22443</v>
      </c>
      <c r="E16" s="19">
        <f t="shared" si="0"/>
        <v>8392.9955888250242</v>
      </c>
      <c r="F16" s="19">
        <f t="shared" si="1"/>
        <v>7471.7311393439186</v>
      </c>
      <c r="G16" s="7"/>
      <c r="H16" s="8"/>
      <c r="J16" s="8"/>
    </row>
    <row r="17" spans="1:10" ht="15" customHeight="1" x14ac:dyDescent="0.3">
      <c r="A17" s="17">
        <v>2012</v>
      </c>
      <c r="B17" s="18">
        <v>168314</v>
      </c>
      <c r="C17" s="20">
        <f>+B17/1.155896</f>
        <v>145613.44619239101</v>
      </c>
      <c r="D17" s="19">
        <v>23870</v>
      </c>
      <c r="E17" s="19">
        <f t="shared" si="0"/>
        <v>7051.2777545035606</v>
      </c>
      <c r="F17" s="19">
        <f t="shared" si="1"/>
        <v>6100.2700541428994</v>
      </c>
      <c r="G17" s="7"/>
      <c r="H17" s="8"/>
      <c r="J17" s="8"/>
    </row>
    <row r="18" spans="1:10" ht="15" customHeight="1" x14ac:dyDescent="0.3">
      <c r="A18" s="17">
        <v>2013</v>
      </c>
      <c r="B18" s="18">
        <v>167923</v>
      </c>
      <c r="C18" s="20">
        <f>+B18/1.159</f>
        <v>144886.10871440897</v>
      </c>
      <c r="D18" s="19">
        <v>25260.522913932269</v>
      </c>
      <c r="E18" s="19">
        <f t="shared" si="0"/>
        <v>6647.6454415511416</v>
      </c>
      <c r="F18" s="19">
        <f t="shared" si="1"/>
        <v>5735.6733749362729</v>
      </c>
      <c r="G18" s="7"/>
      <c r="H18" s="8"/>
      <c r="J18" s="8"/>
    </row>
    <row r="19" spans="1:10" ht="15" customHeight="1" x14ac:dyDescent="0.3">
      <c r="A19" s="17">
        <v>2014</v>
      </c>
      <c r="B19" s="18">
        <v>166496</v>
      </c>
      <c r="C19" s="20">
        <f>+B19/1.147</f>
        <v>145157.80296425457</v>
      </c>
      <c r="D19" s="19">
        <v>25387</v>
      </c>
      <c r="E19" s="19">
        <f t="shared" si="0"/>
        <v>6558.3172489857016</v>
      </c>
      <c r="F19" s="19">
        <f t="shared" si="1"/>
        <v>5717.8005658114225</v>
      </c>
      <c r="G19" s="7"/>
      <c r="H19" s="8"/>
      <c r="J19" s="8"/>
    </row>
    <row r="20" spans="1:10" ht="15" customHeight="1" x14ac:dyDescent="0.3">
      <c r="A20" s="17">
        <v>2015</v>
      </c>
      <c r="B20" s="18">
        <v>176229</v>
      </c>
      <c r="C20" s="20">
        <f>+B20/1.147</f>
        <v>153643.41761115953</v>
      </c>
      <c r="D20" s="19">
        <v>25956</v>
      </c>
      <c r="E20" s="19">
        <f t="shared" si="0"/>
        <v>6789.5284327323161</v>
      </c>
      <c r="F20" s="19">
        <f t="shared" si="1"/>
        <v>5919.379627491121</v>
      </c>
      <c r="G20" s="7"/>
      <c r="H20" s="8"/>
      <c r="J20" s="8"/>
    </row>
    <row r="21" spans="1:10" ht="15" customHeight="1" x14ac:dyDescent="0.3">
      <c r="A21" s="17">
        <v>2016</v>
      </c>
      <c r="B21" s="18">
        <f>175399606/1000</f>
        <v>175399.606</v>
      </c>
      <c r="C21" s="20">
        <f>+B21/'[1]Evolució de la liquidació'!Y42</f>
        <v>150557.60171673819</v>
      </c>
      <c r="D21" s="18">
        <v>25665</v>
      </c>
      <c r="E21" s="19">
        <f t="shared" si="0"/>
        <v>6834.1946619910386</v>
      </c>
      <c r="F21" s="19">
        <f t="shared" si="1"/>
        <v>5866.2615124386593</v>
      </c>
      <c r="G21" s="7"/>
      <c r="H21" s="8"/>
      <c r="J21" s="8"/>
    </row>
    <row r="22" spans="1:10" ht="15" customHeight="1" x14ac:dyDescent="0.3">
      <c r="A22" s="17">
        <v>2017</v>
      </c>
      <c r="B22" s="18">
        <f>173438019/1000</f>
        <v>173438.019</v>
      </c>
      <c r="C22" s="20">
        <f>+B22/'[1]Evolució de la liquidació'!Z42</f>
        <v>147230.91595925298</v>
      </c>
      <c r="D22" s="18">
        <v>25076.560000000001</v>
      </c>
      <c r="E22" s="19">
        <f t="shared" si="0"/>
        <v>6916.3401598943392</v>
      </c>
      <c r="F22" s="19">
        <f t="shared" si="1"/>
        <v>5871.2565024569949</v>
      </c>
      <c r="G22" s="7"/>
      <c r="H22" s="8"/>
      <c r="J22" s="8"/>
    </row>
    <row r="23" spans="1:10" ht="15" customHeight="1" x14ac:dyDescent="0.3">
      <c r="A23" s="17">
        <v>2018</v>
      </c>
      <c r="B23" s="18">
        <f>177789482.92/1000</f>
        <v>177789.48291999998</v>
      </c>
      <c r="C23" s="20">
        <f>+B23/+'[1]Evolució de la liquidació'!AA42</f>
        <v>149152.25077181208</v>
      </c>
      <c r="D23" s="18">
        <v>24675</v>
      </c>
      <c r="E23" s="19">
        <f t="shared" si="0"/>
        <v>7205.2475347517729</v>
      </c>
      <c r="F23" s="19">
        <f t="shared" si="1"/>
        <v>6044.6707506306821</v>
      </c>
      <c r="G23" s="7"/>
      <c r="H23" s="8"/>
      <c r="J23" s="8"/>
    </row>
    <row r="24" spans="1:10" ht="15" customHeight="1" x14ac:dyDescent="0.3">
      <c r="A24" s="15"/>
      <c r="B24" s="15"/>
      <c r="C24" s="15"/>
      <c r="D24" s="15"/>
      <c r="E24" s="15"/>
      <c r="F24" s="15"/>
      <c r="G24" s="7"/>
      <c r="H24" s="9"/>
    </row>
    <row r="25" spans="1:10" ht="15" customHeight="1" x14ac:dyDescent="0.2">
      <c r="A25" s="21"/>
      <c r="B25" s="21"/>
      <c r="C25" s="21"/>
      <c r="D25" s="21"/>
      <c r="E25" s="21"/>
      <c r="F25" s="21"/>
      <c r="G25" s="2"/>
      <c r="H25" s="2"/>
    </row>
    <row r="26" spans="1:10" ht="15" customHeight="1" x14ac:dyDescent="0.2">
      <c r="A26" s="32" t="s">
        <v>16</v>
      </c>
      <c r="B26" s="21"/>
      <c r="C26" s="21"/>
      <c r="D26" s="21"/>
      <c r="E26" s="22"/>
      <c r="F26" s="23"/>
      <c r="G26" s="2"/>
      <c r="H26" s="2"/>
    </row>
    <row r="27" spans="1:10" ht="15" customHeight="1" x14ac:dyDescent="0.2">
      <c r="A27" s="21"/>
      <c r="B27" s="21"/>
      <c r="C27" s="21"/>
      <c r="D27" s="21"/>
      <c r="E27" s="21"/>
      <c r="F27" s="21"/>
      <c r="G27" s="2"/>
      <c r="H27" s="2"/>
    </row>
    <row r="28" spans="1:10" ht="15" customHeight="1" x14ac:dyDescent="0.2">
      <c r="A28" s="21"/>
      <c r="B28" s="21"/>
      <c r="C28" s="21"/>
      <c r="D28" s="21"/>
      <c r="E28" s="21"/>
      <c r="F28" s="21"/>
      <c r="G28" s="2"/>
      <c r="H28" s="2"/>
    </row>
    <row r="29" spans="1:10" ht="15" customHeight="1" x14ac:dyDescent="0.2">
      <c r="A29" s="21"/>
      <c r="B29" s="21"/>
      <c r="C29" s="21"/>
      <c r="D29" s="21"/>
      <c r="E29" s="21"/>
      <c r="F29" s="21"/>
      <c r="G29" s="2"/>
      <c r="H29" s="2"/>
    </row>
    <row r="30" spans="1:10" ht="15" customHeight="1" x14ac:dyDescent="0.2">
      <c r="A30" s="10"/>
      <c r="B30" s="10"/>
      <c r="C30" s="10"/>
      <c r="D30" s="10"/>
      <c r="E30" s="10"/>
      <c r="F30" s="10"/>
    </row>
    <row r="34" spans="2:2" ht="15" customHeight="1" x14ac:dyDescent="0.2">
      <c r="B34" s="25"/>
    </row>
  </sheetData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transferències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2019-07-17T11:32:10Z</dcterms:created>
  <dcterms:modified xsi:type="dcterms:W3CDTF">2019-07-25T11:15:59Z</dcterms:modified>
</cp:coreProperties>
</file>