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EMÒRIES ACADÈMIQUES - WEB DADES\MEMÒRIA 2020-21\2. Docència\2.8. Idiomes\"/>
    </mc:Choice>
  </mc:AlternateContent>
  <bookViews>
    <workbookView xWindow="0" yWindow="0" windowWidth="23040" windowHeight="8190"/>
  </bookViews>
  <sheets>
    <sheet name="UAB Idiomes Campus 20-21" sheetId="9" r:id="rId1"/>
    <sheet name="UAB IDIOMES BCN 20-21" sheetId="12" r:id="rId2"/>
  </sheets>
  <definedNames>
    <definedName name="_xlnm._FilterDatabase" localSheetId="0" hidden="1">'UAB Idiomes Campus 20-21'!$C$10:$F$255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9" l="1"/>
  <c r="E10" i="9"/>
  <c r="F10" i="9"/>
  <c r="F202" i="9" l="1"/>
  <c r="F176" i="9"/>
  <c r="C10" i="9"/>
  <c r="C12" i="9"/>
  <c r="D12" i="9"/>
  <c r="E12" i="9"/>
  <c r="F288" i="9" l="1"/>
  <c r="F96" i="12" l="1"/>
  <c r="C96" i="12"/>
  <c r="F92" i="12"/>
  <c r="F88" i="12" s="1"/>
  <c r="C92" i="12"/>
  <c r="E88" i="12"/>
  <c r="D88" i="12"/>
  <c r="E84" i="12"/>
  <c r="E79" i="12" s="1"/>
  <c r="D84" i="12"/>
  <c r="D79" i="12" s="1"/>
  <c r="F84" i="12"/>
  <c r="F79" i="12" s="1"/>
  <c r="C79" i="12"/>
  <c r="E75" i="12"/>
  <c r="D75" i="12"/>
  <c r="F75" i="12"/>
  <c r="C75" i="12"/>
  <c r="E71" i="12"/>
  <c r="D71" i="12"/>
  <c r="F71" i="12"/>
  <c r="C71" i="12"/>
  <c r="F61" i="12"/>
  <c r="C61" i="12"/>
  <c r="E57" i="12"/>
  <c r="D57" i="12"/>
  <c r="F57" i="12"/>
  <c r="C57" i="12"/>
  <c r="E52" i="12"/>
  <c r="D52" i="12"/>
  <c r="F52" i="12"/>
  <c r="C52" i="12"/>
  <c r="E47" i="12"/>
  <c r="D47" i="12"/>
  <c r="F47" i="12"/>
  <c r="C47" i="12"/>
  <c r="E34" i="12"/>
  <c r="D34" i="12"/>
  <c r="F34" i="12"/>
  <c r="C34" i="12"/>
  <c r="F28" i="12"/>
  <c r="C28" i="12"/>
  <c r="E24" i="12"/>
  <c r="D24" i="12"/>
  <c r="F24" i="12"/>
  <c r="C24" i="12"/>
  <c r="E17" i="12"/>
  <c r="D17" i="12"/>
  <c r="F17" i="12"/>
  <c r="C17" i="12"/>
  <c r="D7" i="12" l="1"/>
  <c r="F38" i="12"/>
  <c r="C7" i="12"/>
  <c r="C65" i="12"/>
  <c r="D65" i="12"/>
  <c r="E65" i="12"/>
  <c r="E7" i="12"/>
  <c r="E38" i="12"/>
  <c r="F65" i="12"/>
  <c r="D38" i="12"/>
  <c r="C38" i="12"/>
  <c r="F7" i="12"/>
  <c r="C88" i="12"/>
  <c r="E99" i="12" l="1"/>
  <c r="F99" i="12"/>
  <c r="D99" i="12"/>
  <c r="C99" i="12"/>
  <c r="P48" i="9"/>
  <c r="Q48" i="9"/>
  <c r="R48" i="9"/>
  <c r="O48" i="9"/>
  <c r="P39" i="9"/>
  <c r="Q39" i="9"/>
  <c r="R39" i="9"/>
  <c r="O39" i="9"/>
  <c r="P30" i="9"/>
  <c r="Q30" i="9"/>
  <c r="R30" i="9"/>
  <c r="O30" i="9"/>
  <c r="P19" i="9"/>
  <c r="Q19" i="9"/>
  <c r="R19" i="9"/>
  <c r="O19" i="9"/>
  <c r="P12" i="9"/>
  <c r="Q12" i="9"/>
  <c r="R12" i="9"/>
  <c r="R10" i="9" s="1"/>
  <c r="R62" i="9" s="1"/>
  <c r="O12" i="9"/>
  <c r="K39" i="9"/>
  <c r="K50" i="9" s="1"/>
  <c r="L39" i="9"/>
  <c r="J39" i="9"/>
  <c r="K10" i="9"/>
  <c r="J10" i="9"/>
  <c r="F280" i="9"/>
  <c r="D280" i="9"/>
  <c r="E280" i="9"/>
  <c r="C280" i="9"/>
  <c r="F272" i="9"/>
  <c r="F269" i="9" s="1"/>
  <c r="D272" i="9"/>
  <c r="D269" i="9" s="1"/>
  <c r="E272" i="9"/>
  <c r="E269" i="9" s="1"/>
  <c r="C272" i="9"/>
  <c r="C269" i="9" s="1"/>
  <c r="F263" i="9"/>
  <c r="D263" i="9"/>
  <c r="E263" i="9"/>
  <c r="C263" i="9"/>
  <c r="F258" i="9"/>
  <c r="D258" i="9"/>
  <c r="E258" i="9"/>
  <c r="C258" i="9"/>
  <c r="F249" i="9"/>
  <c r="D249" i="9"/>
  <c r="E249" i="9"/>
  <c r="C249" i="9"/>
  <c r="F239" i="9"/>
  <c r="D239" i="9"/>
  <c r="E239" i="9"/>
  <c r="C239" i="9"/>
  <c r="F233" i="9"/>
  <c r="D233" i="9"/>
  <c r="E233" i="9"/>
  <c r="C233" i="9"/>
  <c r="F221" i="9"/>
  <c r="D221" i="9"/>
  <c r="E221" i="9"/>
  <c r="C221" i="9"/>
  <c r="F212" i="9"/>
  <c r="D212" i="9"/>
  <c r="E212" i="9"/>
  <c r="C212" i="9"/>
  <c r="F205" i="9"/>
  <c r="D205" i="9"/>
  <c r="E205" i="9"/>
  <c r="C205" i="9"/>
  <c r="F197" i="9"/>
  <c r="D197" i="9"/>
  <c r="E197" i="9"/>
  <c r="C197" i="9"/>
  <c r="F190" i="9"/>
  <c r="D190" i="9"/>
  <c r="E190" i="9"/>
  <c r="C190" i="9"/>
  <c r="F185" i="9"/>
  <c r="D185" i="9"/>
  <c r="E185" i="9"/>
  <c r="C185" i="9"/>
  <c r="F179" i="9"/>
  <c r="D179" i="9"/>
  <c r="E179" i="9"/>
  <c r="C179" i="9"/>
  <c r="F171" i="9"/>
  <c r="D171" i="9"/>
  <c r="E171" i="9"/>
  <c r="C171" i="9"/>
  <c r="F158" i="9"/>
  <c r="F155" i="9" s="1"/>
  <c r="D158" i="9"/>
  <c r="D155" i="9" s="1"/>
  <c r="E158" i="9"/>
  <c r="E155" i="9" s="1"/>
  <c r="C158" i="9"/>
  <c r="C155" i="9" s="1"/>
  <c r="F148" i="9"/>
  <c r="D148" i="9"/>
  <c r="E148" i="9"/>
  <c r="C148" i="9"/>
  <c r="F143" i="9"/>
  <c r="D143" i="9"/>
  <c r="E143" i="9"/>
  <c r="C143" i="9"/>
  <c r="F135" i="9"/>
  <c r="D135" i="9"/>
  <c r="E135" i="9"/>
  <c r="C135" i="9"/>
  <c r="F123" i="9"/>
  <c r="F120" i="9" s="1"/>
  <c r="D123" i="9"/>
  <c r="D120" i="9" s="1"/>
  <c r="E123" i="9"/>
  <c r="E120" i="9" s="1"/>
  <c r="C123" i="9"/>
  <c r="C120" i="9" s="1"/>
  <c r="F112" i="9"/>
  <c r="D112" i="9"/>
  <c r="E112" i="9"/>
  <c r="C112" i="9"/>
  <c r="F107" i="9"/>
  <c r="D107" i="9"/>
  <c r="E107" i="9"/>
  <c r="C107" i="9"/>
  <c r="F102" i="9"/>
  <c r="D102" i="9"/>
  <c r="E102" i="9"/>
  <c r="C102" i="9"/>
  <c r="F96" i="9"/>
  <c r="D96" i="9"/>
  <c r="E96" i="9"/>
  <c r="C96" i="9"/>
  <c r="F88" i="9"/>
  <c r="D88" i="9"/>
  <c r="E88" i="9"/>
  <c r="C88" i="9"/>
  <c r="F82" i="9"/>
  <c r="D82" i="9"/>
  <c r="E82" i="9"/>
  <c r="C82" i="9"/>
  <c r="F70" i="9"/>
  <c r="D70" i="9"/>
  <c r="E70" i="9"/>
  <c r="C70" i="9"/>
  <c r="F44" i="9"/>
  <c r="D44" i="9"/>
  <c r="E44" i="9"/>
  <c r="C44" i="9"/>
  <c r="D34" i="9"/>
  <c r="E34" i="9"/>
  <c r="F34" i="9"/>
  <c r="C34" i="9"/>
  <c r="F12" i="9"/>
  <c r="Q10" i="9" l="1"/>
  <c r="Q62" i="9" s="1"/>
  <c r="P10" i="9"/>
  <c r="P62" i="9" s="1"/>
  <c r="O10" i="9"/>
  <c r="O62" i="9" s="1"/>
  <c r="J50" i="9"/>
  <c r="C132" i="9"/>
  <c r="F132" i="9"/>
  <c r="C246" i="9"/>
  <c r="D41" i="9"/>
  <c r="D230" i="9"/>
  <c r="D202" i="9" s="1"/>
  <c r="C41" i="9"/>
  <c r="C176" i="9"/>
  <c r="E41" i="9"/>
  <c r="E246" i="9"/>
  <c r="F230" i="9"/>
  <c r="F246" i="9"/>
  <c r="E230" i="9"/>
  <c r="E202" i="9" s="1"/>
  <c r="C230" i="9"/>
  <c r="C202" i="9" s="1"/>
  <c r="D93" i="9"/>
  <c r="E176" i="9"/>
  <c r="F41" i="9"/>
  <c r="F93" i="9"/>
  <c r="D176" i="9"/>
  <c r="D246" i="9"/>
  <c r="D132" i="9"/>
  <c r="C93" i="9"/>
  <c r="E93" i="9"/>
  <c r="E132" i="9"/>
  <c r="D288" i="9" l="1"/>
  <c r="C288" i="9"/>
  <c r="E288" i="9"/>
  <c r="L10" i="9" l="1"/>
  <c r="L50" i="9" s="1"/>
  <c r="I10" i="9"/>
  <c r="I50" i="9" s="1"/>
</calcChain>
</file>

<file path=xl/sharedStrings.xml><?xml version="1.0" encoding="utf-8"?>
<sst xmlns="http://schemas.openxmlformats.org/spreadsheetml/2006/main" count="668" uniqueCount="188">
  <si>
    <t>Anglès</t>
  </si>
  <si>
    <t>Formació presencial: cursos de nivell</t>
  </si>
  <si>
    <t>Nivell</t>
  </si>
  <si>
    <t>Grups</t>
  </si>
  <si>
    <t>Primer</t>
  </si>
  <si>
    <t>Segon</t>
  </si>
  <si>
    <t>Quart</t>
  </si>
  <si>
    <t>Cinquè</t>
  </si>
  <si>
    <t>Formació bimodal: cursos de nivell</t>
  </si>
  <si>
    <t>Formació d'Encàrrec</t>
  </si>
  <si>
    <t>PAS - Mòduls específics</t>
  </si>
  <si>
    <t>Virtuals A1</t>
  </si>
  <si>
    <t>Virtuals A2</t>
  </si>
  <si>
    <t>Virtual B1</t>
  </si>
  <si>
    <t>Virtual B2.1</t>
  </si>
  <si>
    <t>Virtual B2.2</t>
  </si>
  <si>
    <t>Virtual C1.1</t>
  </si>
  <si>
    <t>Bimodals B1</t>
  </si>
  <si>
    <t>Bimodals B2.1</t>
  </si>
  <si>
    <t>Bimodals B2.2</t>
  </si>
  <si>
    <t>Altres - Anglès per a Personal Acadèmic</t>
  </si>
  <si>
    <t>Presenting Research</t>
  </si>
  <si>
    <t>Research Papers</t>
  </si>
  <si>
    <t>English Pronunciation for Teachers</t>
  </si>
  <si>
    <t>Redactar la tesi en anglès</t>
  </si>
  <si>
    <t>Formació presencial: cursos específics</t>
  </si>
  <si>
    <t>Sessions de conversa</t>
  </si>
  <si>
    <t>Anglès a distància</t>
  </si>
  <si>
    <t>A1 - C1</t>
  </si>
  <si>
    <t>Alemany</t>
  </si>
  <si>
    <t>Alemany a distància</t>
  </si>
  <si>
    <t>Formació EU Turisme i Direcció Hotelera</t>
  </si>
  <si>
    <t>Nivell 1 Turisme</t>
  </si>
  <si>
    <t>Nivell 2 Turisme</t>
  </si>
  <si>
    <t>Nivell 3 Turisme</t>
  </si>
  <si>
    <t>Virtual A1</t>
  </si>
  <si>
    <t>Virtual A2</t>
  </si>
  <si>
    <t>Francès</t>
  </si>
  <si>
    <t>Segon (A+B)</t>
  </si>
  <si>
    <t>Tercer (A+B)</t>
  </si>
  <si>
    <t>Francès a distància</t>
  </si>
  <si>
    <t>Nivell 1 - Turisme</t>
  </si>
  <si>
    <t>Nivell 2 - Turisme</t>
  </si>
  <si>
    <t>Nivell 3 - Turisme</t>
  </si>
  <si>
    <t>Virtual C1</t>
  </si>
  <si>
    <t>Italià</t>
  </si>
  <si>
    <t>Italià a distància</t>
  </si>
  <si>
    <t>A1 - A2</t>
  </si>
  <si>
    <t>Català</t>
  </si>
  <si>
    <t>Formació presencial per a nouvinguts</t>
  </si>
  <si>
    <t>Bàsic 1</t>
  </si>
  <si>
    <t>Bàsic 2</t>
  </si>
  <si>
    <t>Bàsic 3</t>
  </si>
  <si>
    <t>Formació semipresencial</t>
  </si>
  <si>
    <t>Intermedi (PARLA.CAT)</t>
  </si>
  <si>
    <t>Suficiència (PARLA.CAT)</t>
  </si>
  <si>
    <t>Suficiència per al PDI</t>
  </si>
  <si>
    <t>Superior</t>
  </si>
  <si>
    <t>Català a distància</t>
  </si>
  <si>
    <t>A2</t>
  </si>
  <si>
    <t>B1</t>
  </si>
  <si>
    <t>B2</t>
  </si>
  <si>
    <t>C1</t>
  </si>
  <si>
    <t>Tutories de Correcció Fonètica per a Estudiants d'EI i EP [Educació]</t>
  </si>
  <si>
    <t>Redactar la tesi en català</t>
  </si>
  <si>
    <t>Nivell 2 de català per educació</t>
  </si>
  <si>
    <t>Espanyol</t>
  </si>
  <si>
    <t>Espanyol a distància</t>
  </si>
  <si>
    <t>Virtual A1 -  C1</t>
  </si>
  <si>
    <t>Espanyol ERASMUS Mundus LIVE</t>
  </si>
  <si>
    <t>Sensibilització lingüística</t>
  </si>
  <si>
    <t>Formació presencial</t>
  </si>
  <si>
    <t xml:space="preserve">Curs de Voluntariat </t>
  </si>
  <si>
    <t>Altres idiomes</t>
  </si>
  <si>
    <t>Formació virtual</t>
  </si>
  <si>
    <t>Arab,core, portuguès, rus, suec</t>
  </si>
  <si>
    <t>TOTAL INSCRIPCIONS</t>
  </si>
  <si>
    <t>Divulgació de la ciència</t>
  </si>
  <si>
    <t>Llengüa i Cultura per a Erasmus</t>
  </si>
  <si>
    <t>Nivell 4 Turisme</t>
  </si>
  <si>
    <t>Elemental (PARLA.CAT)</t>
  </si>
  <si>
    <t>Espanyol ERASMUS Mundus IDHO</t>
  </si>
  <si>
    <t>Estudiants matriculats a cursos d'idiomes</t>
  </si>
  <si>
    <t>Suficiència</t>
  </si>
  <si>
    <r>
      <rPr>
        <b/>
        <sz val="10"/>
        <rFont val="Arial"/>
        <family val="2"/>
      </rPr>
      <t xml:space="preserve">Font: </t>
    </r>
    <r>
      <rPr>
        <sz val="10"/>
        <rFont val="Arial"/>
        <family val="2"/>
      </rPr>
      <t xml:space="preserve">Servei de Llengües </t>
    </r>
  </si>
  <si>
    <t>Tercer anual</t>
  </si>
  <si>
    <t>Tercer primer semestre</t>
  </si>
  <si>
    <t>Tercer segon semestre</t>
  </si>
  <si>
    <t>Quart anual</t>
  </si>
  <si>
    <t>Quart primer semestre</t>
  </si>
  <si>
    <t>Quart segon semestre</t>
  </si>
  <si>
    <t>Cinquè anual</t>
  </si>
  <si>
    <t>Cinquè primer semestre</t>
  </si>
  <si>
    <t>Cinquè segon semestre</t>
  </si>
  <si>
    <t>Sisè anual</t>
  </si>
  <si>
    <t>Sisè primer semestre</t>
  </si>
  <si>
    <t>Sisè segon semestre</t>
  </si>
  <si>
    <t>Setè anual</t>
  </si>
  <si>
    <t>Setè primer semestre</t>
  </si>
  <si>
    <t>Setè segon semestre</t>
  </si>
  <si>
    <t>Prepare for B1</t>
  </si>
  <si>
    <t>Prepare for B2</t>
  </si>
  <si>
    <t>Virtual C1.2</t>
  </si>
  <si>
    <t>Bimodala C1.1</t>
  </si>
  <si>
    <t>Bimodals C1.2</t>
  </si>
  <si>
    <t>Manteniment de Conversa d’Anglès (directius)</t>
  </si>
  <si>
    <t>Presenting Research Vg. Recerca</t>
  </si>
  <si>
    <t>Research Papers Vg. Recerca</t>
  </si>
  <si>
    <t>Research Papers - Veterinària</t>
  </si>
  <si>
    <t>Estratègies per a la Redacció i la Traducció de Continguts Web en Anglès (taller)</t>
  </si>
  <si>
    <t xml:space="preserve">Advanced Presenting Skills </t>
  </si>
  <si>
    <t>Erasmus Mundus - Live</t>
  </si>
  <si>
    <t>Escriure a les Xarxes</t>
  </si>
  <si>
    <t>Els estudiants parlen de llengües: propostes de política lingüística a la Universitat </t>
  </si>
  <si>
    <t>Aprenetatge Simultani Ll. Romaniques</t>
  </si>
  <si>
    <t>Taller Disseny d'Activitats Lingüístiques</t>
  </si>
  <si>
    <t>Altre formació d'encàrrec</t>
  </si>
  <si>
    <t>Altres cursos d'encàrrec</t>
  </si>
  <si>
    <t>ANGLÈS</t>
  </si>
  <si>
    <t>Cursos Generals</t>
  </si>
  <si>
    <t>núm. Alumnes</t>
  </si>
  <si>
    <t>núm. Grups</t>
  </si>
  <si>
    <t>Nivell 1</t>
  </si>
  <si>
    <t>Nivell 2</t>
  </si>
  <si>
    <t>Nivell 3</t>
  </si>
  <si>
    <t>Nivell 4</t>
  </si>
  <si>
    <t>Nivell 5</t>
  </si>
  <si>
    <t>Nivell 6</t>
  </si>
  <si>
    <t>Nivell 7</t>
  </si>
  <si>
    <t>Cursos Específics</t>
  </si>
  <si>
    <t>Conversa - Nivell avançat</t>
  </si>
  <si>
    <t>Conversa - Nivell mitjà</t>
  </si>
  <si>
    <t>Preparació CAE</t>
  </si>
  <si>
    <t>Cursos d'anglès per a sèniors</t>
  </si>
  <si>
    <t>Cursos Incompany</t>
  </si>
  <si>
    <t xml:space="preserve">Específics </t>
  </si>
  <si>
    <t>Curs Específic</t>
  </si>
  <si>
    <t>Turisme nivell 4</t>
  </si>
  <si>
    <t>Turisme nivell 5</t>
  </si>
  <si>
    <t>Turisme nivell 7</t>
  </si>
  <si>
    <t>ESPANYOL</t>
  </si>
  <si>
    <t>Cursos IDTM</t>
  </si>
  <si>
    <t>Específic CAU (640 hores)</t>
  </si>
  <si>
    <t>Específic DELE (80hores)</t>
  </si>
  <si>
    <t>Curs Específic STAB</t>
  </si>
  <si>
    <t>Específic 45 hores</t>
  </si>
  <si>
    <t>Específic 90 hores</t>
  </si>
  <si>
    <t>FRANCÈS</t>
  </si>
  <si>
    <t>ITALIÀ</t>
  </si>
  <si>
    <t>Curs General</t>
  </si>
  <si>
    <t>XINÈS</t>
  </si>
  <si>
    <t>Curs específic</t>
  </si>
  <si>
    <t>Específic</t>
  </si>
  <si>
    <t>TOTALS</t>
  </si>
  <si>
    <t>ESTIU 2020</t>
  </si>
  <si>
    <t>Curs acadèmic: 2020/21</t>
  </si>
  <si>
    <t>Específic Turisme</t>
  </si>
  <si>
    <t xml:space="preserve">Curs Específic </t>
  </si>
  <si>
    <t>Curs específic Turisme</t>
  </si>
  <si>
    <t xml:space="preserve">Nivell 1 </t>
  </si>
  <si>
    <t xml:space="preserve">Nivell 2 </t>
  </si>
  <si>
    <t xml:space="preserve">Nivell 4 </t>
  </si>
  <si>
    <t xml:space="preserve">Nivell 5 </t>
  </si>
  <si>
    <t>Vuitè primer semestre</t>
  </si>
  <si>
    <t>Vuitè segon semestre</t>
  </si>
  <si>
    <t>Prepare for C1</t>
  </si>
  <si>
    <t>Comunicació de la Ciència en Anglès</t>
  </si>
  <si>
    <t>Research Papers - doctorands</t>
  </si>
  <si>
    <t>Research Papers - EUSS</t>
  </si>
  <si>
    <t>Anglès per a les Gestions Acadèmiques</t>
  </si>
  <si>
    <t>Dissemination of Science</t>
  </si>
  <si>
    <t>EMI (Manteniment)</t>
  </si>
  <si>
    <t>Preparació examen per al PDI</t>
  </si>
  <si>
    <t>A1</t>
  </si>
  <si>
    <t>Redacció d'informes</t>
  </si>
  <si>
    <t>CURS ACADÈMIC 2020-2021</t>
  </si>
  <si>
    <t>Curs de Familiarització Exàmens</t>
  </si>
  <si>
    <t>Curs</t>
  </si>
  <si>
    <t>Llengua i Cultura per a Erasmus</t>
  </si>
  <si>
    <t>Introducció a l'alemany</t>
  </si>
  <si>
    <t>Homes</t>
  </si>
  <si>
    <t>Dones</t>
  </si>
  <si>
    <t>Total alumnes</t>
  </si>
  <si>
    <t>Redacció de correus electrònics</t>
  </si>
  <si>
    <t>ESTIU 2021</t>
  </si>
  <si>
    <t>Num dones</t>
  </si>
  <si>
    <t>Num homes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</si>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</sst>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0"/>
      <color rgb="FF000000"/>
      <name val="Arial"/>
      <family val="2"/>
    </font>
    <font>
      <b/>
      <i/>
      <sz val="9"/>
      <color indexed="17"/>
      <name val="Arial"/>
      <family val="2"/>
    </font>
    <font>
      <sz val="9"/>
      <name val="Arial"/>
      <family val="2"/>
    </font>
    <font>
      <b/>
      <i/>
      <sz val="1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/>
      <right style="thin">
        <color theme="0"/>
      </right>
      <top/>
      <bottom style="thin">
        <color indexed="64"/>
      </bottom>
      <diagonal style="thin">
        <color theme="0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2">
    <xf numFmtId="0" fontId="0" fillId="0" borderId="0"/>
    <xf numFmtId="0" fontId="7" fillId="0" borderId="0"/>
    <xf numFmtId="0" fontId="6" fillId="0" borderId="0"/>
    <xf numFmtId="164" fontId="7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9" fontId="7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</cellStyleXfs>
  <cellXfs count="124">
    <xf numFmtId="0" fontId="0" fillId="0" borderId="0" xfId="0"/>
    <xf numFmtId="0" fontId="0" fillId="2" borderId="0" xfId="1" applyFont="1" applyFill="1" applyBorder="1"/>
    <xf numFmtId="0" fontId="0" fillId="2" borderId="0" xfId="1" applyFont="1" applyFill="1" applyBorder="1" applyAlignment="1">
      <alignment horizontal="center" vertical="center"/>
    </xf>
    <xf numFmtId="0" fontId="0" fillId="2" borderId="7" xfId="1" applyFont="1" applyFill="1" applyBorder="1" applyAlignment="1">
      <alignment horizontal="center" vertical="center"/>
    </xf>
    <xf numFmtId="0" fontId="0" fillId="2" borderId="8" xfId="1" applyFont="1" applyFill="1" applyBorder="1" applyAlignment="1">
      <alignment horizontal="center" vertical="center"/>
    </xf>
    <xf numFmtId="0" fontId="0" fillId="2" borderId="2" xfId="1" applyFont="1" applyFill="1" applyBorder="1" applyAlignment="1">
      <alignment horizontal="center" vertical="center"/>
    </xf>
    <xf numFmtId="0" fontId="0" fillId="2" borderId="3" xfId="1" applyFont="1" applyFill="1" applyBorder="1" applyAlignment="1">
      <alignment horizontal="center" vertical="center"/>
    </xf>
    <xf numFmtId="0" fontId="0" fillId="2" borderId="5" xfId="1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8" fillId="2" borderId="0" xfId="0" applyFont="1" applyFill="1" applyBorder="1"/>
    <xf numFmtId="0" fontId="11" fillId="2" borderId="0" xfId="0" applyFont="1" applyFill="1" applyBorder="1"/>
    <xf numFmtId="0" fontId="10" fillId="2" borderId="6" xfId="0" applyFont="1" applyFill="1" applyBorder="1" applyAlignment="1">
      <alignment vertical="center" wrapText="1"/>
    </xf>
    <xf numFmtId="0" fontId="12" fillId="2" borderId="0" xfId="0" applyFont="1" applyFill="1" applyBorder="1"/>
    <xf numFmtId="0" fontId="13" fillId="2" borderId="0" xfId="0" applyFont="1" applyFill="1" applyBorder="1"/>
    <xf numFmtId="0" fontId="9" fillId="2" borderId="0" xfId="0" applyFont="1" applyFill="1" applyBorder="1"/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0" fillId="2" borderId="1" xfId="1" applyFont="1" applyFill="1" applyBorder="1" applyAlignment="1">
      <alignment vertical="center"/>
    </xf>
    <xf numFmtId="0" fontId="0" fillId="2" borderId="4" xfId="1" applyFont="1" applyFill="1" applyBorder="1" applyAlignment="1">
      <alignment vertical="center"/>
    </xf>
    <xf numFmtId="0" fontId="0" fillId="2" borderId="6" xfId="1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8" fillId="2" borderId="2" xfId="3" applyNumberFormat="1" applyFont="1" applyFill="1" applyBorder="1" applyAlignment="1">
      <alignment horizontal="center" vertical="center"/>
    </xf>
    <xf numFmtId="0" fontId="8" fillId="2" borderId="3" xfId="3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0" xfId="1" applyFont="1" applyFill="1" applyBorder="1" applyAlignment="1">
      <alignment vertical="center"/>
    </xf>
    <xf numFmtId="0" fontId="0" fillId="3" borderId="4" xfId="1" applyFont="1" applyFill="1" applyBorder="1"/>
    <xf numFmtId="0" fontId="0" fillId="2" borderId="4" xfId="1" applyFont="1" applyFill="1" applyBorder="1" applyAlignment="1">
      <alignment horizontal="left" vertical="center"/>
    </xf>
    <xf numFmtId="0" fontId="0" fillId="2" borderId="4" xfId="0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2" borderId="4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7" xfId="3" applyNumberFormat="1" applyFont="1" applyFill="1" applyBorder="1" applyAlignment="1">
      <alignment horizontal="center" vertical="center"/>
    </xf>
    <xf numFmtId="0" fontId="8" fillId="2" borderId="8" xfId="3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8" fillId="2" borderId="0" xfId="3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8" fillId="2" borderId="0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2" borderId="4" xfId="0" applyFont="1" applyFill="1" applyBorder="1"/>
    <xf numFmtId="0" fontId="8" fillId="2" borderId="5" xfId="0" applyFont="1" applyFill="1" applyBorder="1"/>
    <xf numFmtId="0" fontId="0" fillId="2" borderId="4" xfId="0" applyFill="1" applyBorder="1"/>
    <xf numFmtId="0" fontId="0" fillId="2" borderId="5" xfId="0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center"/>
    </xf>
    <xf numFmtId="0" fontId="8" fillId="2" borderId="4" xfId="1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0" fillId="2" borderId="0" xfId="1" quotePrefix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9" fontId="14" fillId="3" borderId="0" xfId="7" applyFont="1" applyFill="1" applyAlignment="1">
      <alignment horizontal="center"/>
    </xf>
    <xf numFmtId="0" fontId="9" fillId="3" borderId="14" xfId="10" applyFont="1" applyFill="1" applyBorder="1" applyAlignment="1">
      <alignment vertical="center"/>
    </xf>
    <xf numFmtId="0" fontId="9" fillId="3" borderId="14" xfId="10" applyFont="1" applyFill="1" applyBorder="1"/>
    <xf numFmtId="0" fontId="9" fillId="3" borderId="14" xfId="10" applyFont="1" applyFill="1" applyBorder="1" applyAlignment="1">
      <alignment horizontal="center"/>
    </xf>
    <xf numFmtId="0" fontId="7" fillId="3" borderId="14" xfId="10" applyFont="1" applyFill="1" applyBorder="1"/>
    <xf numFmtId="0" fontId="7" fillId="3" borderId="14" xfId="10" applyFont="1" applyFill="1" applyBorder="1" applyAlignment="1">
      <alignment horizontal="center"/>
    </xf>
    <xf numFmtId="0" fontId="8" fillId="3" borderId="14" xfId="10" applyFont="1" applyFill="1" applyBorder="1"/>
    <xf numFmtId="0" fontId="7" fillId="3" borderId="14" xfId="10" applyFont="1" applyFill="1" applyBorder="1" applyAlignment="1"/>
    <xf numFmtId="0" fontId="7" fillId="3" borderId="16" xfId="10" applyFont="1" applyFill="1" applyBorder="1" applyAlignment="1"/>
    <xf numFmtId="0" fontId="14" fillId="3" borderId="15" xfId="11" applyFont="1" applyFill="1" applyBorder="1" applyAlignment="1">
      <alignment vertical="center"/>
    </xf>
    <xf numFmtId="0" fontId="14" fillId="3" borderId="0" xfId="11" applyFont="1" applyFill="1" applyBorder="1"/>
    <xf numFmtId="0" fontId="14" fillId="3" borderId="13" xfId="11" applyFont="1" applyFill="1" applyBorder="1" applyAlignment="1">
      <alignment horizontal="center"/>
    </xf>
    <xf numFmtId="0" fontId="14" fillId="3" borderId="14" xfId="11" applyFont="1" applyFill="1" applyBorder="1" applyAlignment="1">
      <alignment vertical="center"/>
    </xf>
    <xf numFmtId="0" fontId="14" fillId="3" borderId="0" xfId="11" applyFont="1" applyFill="1"/>
    <xf numFmtId="0" fontId="15" fillId="4" borderId="12" xfId="11" applyFont="1" applyFill="1" applyBorder="1"/>
    <xf numFmtId="0" fontId="14" fillId="4" borderId="11" xfId="11" applyFont="1" applyFill="1" applyBorder="1" applyAlignment="1">
      <alignment horizontal="center"/>
    </xf>
    <xf numFmtId="3" fontId="14" fillId="4" borderId="13" xfId="11" applyNumberFormat="1" applyFont="1" applyFill="1" applyBorder="1" applyAlignment="1">
      <alignment horizontal="center"/>
    </xf>
    <xf numFmtId="1" fontId="14" fillId="5" borderId="13" xfId="11" applyNumberFormat="1" applyFont="1" applyFill="1" applyBorder="1" applyAlignment="1">
      <alignment horizontal="center"/>
    </xf>
    <xf numFmtId="1" fontId="14" fillId="5" borderId="13" xfId="7" applyNumberFormat="1" applyFont="1" applyFill="1" applyBorder="1" applyAlignment="1">
      <alignment horizontal="center"/>
    </xf>
    <xf numFmtId="0" fontId="14" fillId="3" borderId="0" xfId="11" applyFont="1" applyFill="1" applyAlignment="1">
      <alignment horizontal="center"/>
    </xf>
    <xf numFmtId="0" fontId="16" fillId="3" borderId="12" xfId="11" applyFont="1" applyFill="1" applyBorder="1"/>
    <xf numFmtId="0" fontId="14" fillId="3" borderId="11" xfId="11" applyFont="1" applyFill="1" applyBorder="1" applyAlignment="1">
      <alignment horizontal="center"/>
    </xf>
    <xf numFmtId="0" fontId="14" fillId="3" borderId="1" xfId="11" applyFont="1" applyFill="1" applyBorder="1"/>
    <xf numFmtId="1" fontId="14" fillId="3" borderId="13" xfId="7" applyNumberFormat="1" applyFont="1" applyFill="1" applyBorder="1" applyAlignment="1">
      <alignment horizontal="center"/>
    </xf>
    <xf numFmtId="0" fontId="14" fillId="3" borderId="4" xfId="11" applyFont="1" applyFill="1" applyBorder="1"/>
    <xf numFmtId="0" fontId="14" fillId="3" borderId="6" xfId="11" applyFont="1" applyFill="1" applyBorder="1"/>
    <xf numFmtId="0" fontId="14" fillId="3" borderId="8" xfId="11" applyFont="1" applyFill="1" applyBorder="1" applyAlignment="1">
      <alignment horizontal="center"/>
    </xf>
    <xf numFmtId="0" fontId="14" fillId="3" borderId="0" xfId="11" applyFont="1" applyFill="1" applyBorder="1" applyAlignment="1">
      <alignment horizontal="center"/>
    </xf>
    <xf numFmtId="0" fontId="15" fillId="3" borderId="0" xfId="11" applyFont="1" applyFill="1" applyBorder="1"/>
    <xf numFmtId="0" fontId="14" fillId="3" borderId="12" xfId="11" applyFont="1" applyFill="1" applyBorder="1"/>
    <xf numFmtId="0" fontId="14" fillId="3" borderId="3" xfId="11" applyFont="1" applyFill="1" applyBorder="1" applyAlignment="1">
      <alignment horizontal="center"/>
    </xf>
    <xf numFmtId="1" fontId="14" fillId="3" borderId="13" xfId="11" applyNumberFormat="1" applyFont="1" applyFill="1" applyBorder="1" applyAlignment="1">
      <alignment horizontal="center"/>
    </xf>
    <xf numFmtId="1" fontId="14" fillId="3" borderId="13" xfId="11" applyNumberFormat="1" applyFont="1" applyFill="1" applyBorder="1" applyAlignment="1">
      <alignment horizontal="center" vertical="center"/>
    </xf>
    <xf numFmtId="1" fontId="14" fillId="3" borderId="13" xfId="7" applyNumberFormat="1" applyFont="1" applyFill="1" applyBorder="1" applyAlignment="1">
      <alignment horizontal="center" vertical="center"/>
    </xf>
    <xf numFmtId="3" fontId="14" fillId="4" borderId="11" xfId="11" applyNumberFormat="1" applyFont="1" applyFill="1" applyBorder="1" applyAlignment="1">
      <alignment horizontal="center"/>
    </xf>
    <xf numFmtId="3" fontId="14" fillId="5" borderId="13" xfId="11" applyNumberFormat="1" applyFont="1" applyFill="1" applyBorder="1" applyAlignment="1">
      <alignment horizontal="center"/>
    </xf>
    <xf numFmtId="0" fontId="16" fillId="3" borderId="1" xfId="11" applyFont="1" applyFill="1" applyBorder="1"/>
    <xf numFmtId="0" fontId="15" fillId="3" borderId="0" xfId="11" applyFont="1" applyFill="1" applyBorder="1" applyAlignment="1">
      <alignment horizontal="center"/>
    </xf>
    <xf numFmtId="14" fontId="14" fillId="3" borderId="0" xfId="11" applyNumberFormat="1" applyFont="1" applyFill="1" applyAlignment="1">
      <alignment horizontal="center"/>
    </xf>
    <xf numFmtId="0" fontId="7" fillId="0" borderId="6" xfId="0" applyFont="1" applyFill="1" applyBorder="1"/>
    <xf numFmtId="0" fontId="8" fillId="2" borderId="1" xfId="1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7" fillId="3" borderId="14" xfId="10" applyFont="1" applyFill="1" applyBorder="1" applyAlignment="1">
      <alignment horizontal="center" vertical="center"/>
    </xf>
    <xf numFmtId="0" fontId="7" fillId="3" borderId="16" xfId="10" applyFont="1" applyFill="1" applyBorder="1" applyAlignment="1">
      <alignment horizontal="center" vertical="center"/>
    </xf>
    <xf numFmtId="0" fontId="18" fillId="3" borderId="0" xfId="11" applyFont="1" applyFill="1" applyAlignment="1">
      <alignment vertical="center"/>
    </xf>
    <xf numFmtId="0" fontId="14" fillId="3" borderId="0" xfId="11" applyFont="1" applyFill="1" applyBorder="1" applyAlignment="1">
      <alignment horizontal="right"/>
    </xf>
    <xf numFmtId="0" fontId="15" fillId="4" borderId="2" xfId="11" applyFont="1" applyFill="1" applyBorder="1" applyAlignment="1">
      <alignment horizontal="center"/>
    </xf>
    <xf numFmtId="0" fontId="15" fillId="4" borderId="7" xfId="11" applyFont="1" applyFill="1" applyBorder="1" applyAlignment="1">
      <alignment horizontal="center"/>
    </xf>
    <xf numFmtId="0" fontId="15" fillId="4" borderId="3" xfId="11" applyFont="1" applyFill="1" applyBorder="1" applyAlignment="1">
      <alignment horizontal="center"/>
    </xf>
    <xf numFmtId="0" fontId="15" fillId="4" borderId="8" xfId="11" applyFont="1" applyFill="1" applyBorder="1" applyAlignment="1">
      <alignment horizontal="center"/>
    </xf>
    <xf numFmtId="0" fontId="15" fillId="4" borderId="1" xfId="11" applyFont="1" applyFill="1" applyBorder="1" applyAlignment="1">
      <alignment horizontal="left" vertical="center"/>
    </xf>
    <xf numFmtId="0" fontId="17" fillId="4" borderId="1" xfId="11" applyFont="1" applyFill="1" applyBorder="1" applyAlignment="1">
      <alignment horizontal="left" vertical="center"/>
    </xf>
    <xf numFmtId="0" fontId="17" fillId="4" borderId="6" xfId="11" applyFont="1" applyFill="1" applyBorder="1" applyAlignment="1">
      <alignment horizontal="left" vertical="center"/>
    </xf>
    <xf numFmtId="0" fontId="17" fillId="4" borderId="2" xfId="11" applyFont="1" applyFill="1" applyBorder="1" applyAlignment="1">
      <alignment horizontal="center" vertical="center"/>
    </xf>
    <xf numFmtId="0" fontId="14" fillId="3" borderId="0" xfId="11" applyFont="1" applyFill="1" applyBorder="1" applyAlignment="1">
      <alignment vertical="center"/>
    </xf>
    <xf numFmtId="0" fontId="17" fillId="4" borderId="3" xfId="11" applyFont="1" applyFill="1" applyBorder="1" applyAlignment="1">
      <alignment horizontal="center" vertical="center"/>
    </xf>
    <xf numFmtId="3" fontId="17" fillId="4" borderId="7" xfId="11" applyNumberFormat="1" applyFont="1" applyFill="1" applyBorder="1" applyAlignment="1">
      <alignment horizontal="center" vertical="center"/>
    </xf>
    <xf numFmtId="3" fontId="17" fillId="4" borderId="8" xfId="11" applyNumberFormat="1" applyFont="1" applyFill="1" applyBorder="1" applyAlignment="1">
      <alignment horizontal="center" vertical="center"/>
    </xf>
  </cellXfs>
  <cellStyles count="12">
    <cellStyle name="Millares 2" xfId="3"/>
    <cellStyle name="Normal" xfId="0" builtinId="0"/>
    <cellStyle name="Normal 2" xfId="4"/>
    <cellStyle name="Normal 2 2" xfId="1"/>
    <cellStyle name="Normal 2 3" xfId="8"/>
    <cellStyle name="Normal 2 4" xfId="10"/>
    <cellStyle name="Normal 3" xfId="2"/>
    <cellStyle name="Normal 3 2" xfId="5"/>
    <cellStyle name="Normal 4" xfId="6"/>
    <cellStyle name="Normal 4 2" xfId="9"/>
    <cellStyle name="Normal 4 3" xfId="11"/>
    <cellStyle name="Porcentaje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2"/>
  <sheetViews>
    <sheetView tabSelected="1" zoomScaleNormal="100" workbookViewId="0">
      <selection activeCell="B5" sqref="B5"/>
    </sheetView>
  </sheetViews>
  <sheetFormatPr baseColWidth="10" defaultColWidth="11.42578125" defaultRowHeight="12.75" x14ac:dyDescent="0.2"/>
  <cols>
    <col min="1" max="1" width="2.7109375" style="8" customWidth="1"/>
    <col min="2" max="2" width="48.5703125" style="8" customWidth="1"/>
    <col min="3" max="5" width="12.7109375" style="9" customWidth="1"/>
    <col min="6" max="6" width="14.7109375" style="9" bestFit="1" customWidth="1"/>
    <col min="7" max="7" width="10.7109375" style="8" customWidth="1"/>
    <col min="8" max="8" width="35.28515625" style="8" bestFit="1" customWidth="1"/>
    <col min="9" max="11" width="8.7109375" style="8" customWidth="1"/>
    <col min="12" max="12" width="14.7109375" style="8" bestFit="1" customWidth="1"/>
    <col min="13" max="13" width="10.7109375" style="8" customWidth="1"/>
    <col min="14" max="14" width="35.28515625" style="8" bestFit="1" customWidth="1"/>
    <col min="15" max="17" width="8.7109375" style="8" customWidth="1"/>
    <col min="18" max="18" width="14.7109375" style="8" bestFit="1" customWidth="1"/>
    <col min="19" max="16384" width="11.42578125" style="8"/>
  </cols>
  <sheetData>
    <row r="1" spans="1:18" ht="18" x14ac:dyDescent="0.25">
      <c r="A1" s="15" t="s">
        <v>82</v>
      </c>
    </row>
    <row r="2" spans="1:18" ht="15" customHeight="1" x14ac:dyDescent="0.2"/>
    <row r="3" spans="1:18" ht="15" customHeight="1" x14ac:dyDescent="0.2">
      <c r="A3" s="8" t="s">
        <v>84</v>
      </c>
    </row>
    <row r="4" spans="1:18" ht="15" customHeight="1" x14ac:dyDescent="0.2">
      <c r="A4" s="10" t="s">
        <v>155</v>
      </c>
      <c r="B4" s="10"/>
    </row>
    <row r="5" spans="1:18" ht="15" customHeight="1" x14ac:dyDescent="0.2"/>
    <row r="6" spans="1:18" ht="15" customHeight="1" x14ac:dyDescent="0.2"/>
    <row r="7" spans="1:18" ht="15" customHeight="1" x14ac:dyDescent="0.2">
      <c r="B7" s="105" t="s">
        <v>175</v>
      </c>
      <c r="C7" s="106"/>
      <c r="D7" s="106"/>
      <c r="E7" s="106"/>
      <c r="F7" s="107"/>
      <c r="H7" s="105" t="s">
        <v>154</v>
      </c>
      <c r="I7" s="106"/>
      <c r="J7" s="106"/>
      <c r="K7" s="106"/>
      <c r="L7" s="107"/>
      <c r="M7" s="59"/>
      <c r="N7" s="105" t="s">
        <v>184</v>
      </c>
      <c r="O7" s="106"/>
      <c r="P7" s="106"/>
      <c r="Q7" s="106"/>
      <c r="R7" s="107"/>
    </row>
    <row r="8" spans="1:18" ht="15" customHeight="1" x14ac:dyDescent="0.2">
      <c r="B8" s="27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spans="1:18" ht="15" customHeight="1" x14ac:dyDescent="0.25">
      <c r="B9" s="116" t="s">
        <v>0</v>
      </c>
      <c r="C9" s="112" t="s">
        <v>3</v>
      </c>
      <c r="D9" s="112" t="s">
        <v>181</v>
      </c>
      <c r="E9" s="112" t="s">
        <v>180</v>
      </c>
      <c r="F9" s="114" t="s">
        <v>182</v>
      </c>
      <c r="H9" s="102" t="s">
        <v>0</v>
      </c>
      <c r="I9" s="39" t="s">
        <v>3</v>
      </c>
      <c r="J9" s="28" t="s">
        <v>181</v>
      </c>
      <c r="K9" s="28" t="s">
        <v>180</v>
      </c>
      <c r="L9" s="29" t="s">
        <v>182</v>
      </c>
      <c r="M9" s="59"/>
      <c r="N9" s="102" t="s">
        <v>0</v>
      </c>
      <c r="O9" s="39" t="s">
        <v>3</v>
      </c>
      <c r="P9" s="28" t="s">
        <v>181</v>
      </c>
      <c r="Q9" s="28" t="s">
        <v>180</v>
      </c>
      <c r="R9" s="29" t="s">
        <v>182</v>
      </c>
    </row>
    <row r="10" spans="1:18" s="10" customFormat="1" ht="15" customHeight="1" x14ac:dyDescent="0.25">
      <c r="B10" s="104"/>
      <c r="C10" s="113">
        <f t="shared" ref="C10" si="0">C12+C34+C41+C44+C82+C88+C70</f>
        <v>144</v>
      </c>
      <c r="D10" s="113">
        <f>D12+D34+D41+D82+D88</f>
        <v>875</v>
      </c>
      <c r="E10" s="113">
        <f t="shared" ref="E10:F10" si="1">E12+E34+E41+E82+E88</f>
        <v>276</v>
      </c>
      <c r="F10" s="115">
        <f t="shared" si="1"/>
        <v>1151</v>
      </c>
      <c r="H10" s="103"/>
      <c r="I10" s="40">
        <f>I12+I18+I24</f>
        <v>6</v>
      </c>
      <c r="J10" s="40">
        <f>J12+J18+J24</f>
        <v>32</v>
      </c>
      <c r="K10" s="40">
        <f>K12+K18+K24</f>
        <v>32</v>
      </c>
      <c r="L10" s="41">
        <f>L12+L18+L24</f>
        <v>64</v>
      </c>
      <c r="M10" s="45"/>
      <c r="N10" s="103"/>
      <c r="O10" s="40">
        <f>O12+O19+O25</f>
        <v>7</v>
      </c>
      <c r="P10" s="40">
        <f t="shared" ref="P10:Q10" si="2">P12+P19+P25</f>
        <v>51</v>
      </c>
      <c r="Q10" s="40">
        <f t="shared" si="2"/>
        <v>25</v>
      </c>
      <c r="R10" s="41">
        <f>R12+R19+R25</f>
        <v>76</v>
      </c>
    </row>
    <row r="11" spans="1:18" s="10" customFormat="1" ht="15" customHeight="1" x14ac:dyDescent="0.2">
      <c r="B11" s="21"/>
      <c r="C11" s="5" t="s">
        <v>3</v>
      </c>
      <c r="D11" s="5" t="s">
        <v>181</v>
      </c>
      <c r="E11" s="5" t="s">
        <v>180</v>
      </c>
      <c r="F11" s="6" t="s">
        <v>182</v>
      </c>
      <c r="H11" s="21"/>
      <c r="I11" s="5" t="s">
        <v>3</v>
      </c>
      <c r="J11" s="5" t="s">
        <v>181</v>
      </c>
      <c r="K11" s="5" t="s">
        <v>180</v>
      </c>
      <c r="L11" s="6" t="s">
        <v>182</v>
      </c>
      <c r="M11" s="2"/>
      <c r="N11" s="22"/>
      <c r="O11" s="2" t="s">
        <v>3</v>
      </c>
      <c r="P11" s="2" t="s">
        <v>181</v>
      </c>
      <c r="Q11" s="2" t="s">
        <v>180</v>
      </c>
      <c r="R11" s="7" t="s">
        <v>182</v>
      </c>
    </row>
    <row r="12" spans="1:18" s="10" customFormat="1" ht="15" customHeight="1" x14ac:dyDescent="0.2">
      <c r="B12" s="22" t="s">
        <v>1</v>
      </c>
      <c r="C12" s="2">
        <f>SUM(C14:C31)</f>
        <v>31</v>
      </c>
      <c r="D12" s="2">
        <f t="shared" ref="D12:E12" si="3">SUM(D14:D31)</f>
        <v>161</v>
      </c>
      <c r="E12" s="2">
        <f t="shared" si="3"/>
        <v>58</v>
      </c>
      <c r="F12" s="7">
        <f>SUM(F14:F31)</f>
        <v>219</v>
      </c>
      <c r="H12" s="22" t="s">
        <v>8</v>
      </c>
      <c r="I12" s="2">
        <v>2</v>
      </c>
      <c r="J12" s="2">
        <v>14</v>
      </c>
      <c r="K12" s="2">
        <v>7</v>
      </c>
      <c r="L12" s="7">
        <v>21</v>
      </c>
      <c r="M12" s="2"/>
      <c r="N12" s="22" t="s">
        <v>8</v>
      </c>
      <c r="O12" s="2">
        <f>SUM(O14:O16)</f>
        <v>3</v>
      </c>
      <c r="P12" s="2">
        <f t="shared" ref="P12:R12" si="4">SUM(P14:P16)</f>
        <v>19</v>
      </c>
      <c r="Q12" s="2">
        <f t="shared" si="4"/>
        <v>13</v>
      </c>
      <c r="R12" s="7">
        <f t="shared" si="4"/>
        <v>32</v>
      </c>
    </row>
    <row r="13" spans="1:18" s="10" customFormat="1" ht="15" customHeight="1" x14ac:dyDescent="0.2">
      <c r="B13" s="22" t="s">
        <v>2</v>
      </c>
      <c r="C13" s="30"/>
      <c r="D13" s="30"/>
      <c r="E13" s="30"/>
      <c r="F13" s="31"/>
      <c r="H13" s="22" t="s">
        <v>2</v>
      </c>
      <c r="I13" s="27"/>
      <c r="J13" s="27"/>
      <c r="K13" s="27"/>
      <c r="L13" s="32"/>
      <c r="M13" s="27"/>
      <c r="N13" s="22" t="s">
        <v>2</v>
      </c>
      <c r="O13" s="27"/>
      <c r="P13" s="27"/>
      <c r="Q13" s="27"/>
      <c r="R13" s="32"/>
    </row>
    <row r="14" spans="1:18" s="10" customFormat="1" ht="15" customHeight="1" x14ac:dyDescent="0.2">
      <c r="B14" s="22" t="s">
        <v>5</v>
      </c>
      <c r="C14" s="2">
        <v>1</v>
      </c>
      <c r="D14" s="2">
        <v>5</v>
      </c>
      <c r="E14" s="2">
        <v>0</v>
      </c>
      <c r="F14" s="7">
        <v>5</v>
      </c>
      <c r="H14" s="22" t="s">
        <v>100</v>
      </c>
      <c r="I14" s="2">
        <v>1</v>
      </c>
      <c r="J14" s="2">
        <v>4</v>
      </c>
      <c r="K14" s="2">
        <v>0</v>
      </c>
      <c r="L14" s="7">
        <v>4</v>
      </c>
      <c r="M14" s="2"/>
      <c r="N14" s="22" t="s">
        <v>100</v>
      </c>
      <c r="O14" s="2">
        <v>1</v>
      </c>
      <c r="P14" s="2">
        <v>5</v>
      </c>
      <c r="Q14" s="2">
        <v>3</v>
      </c>
      <c r="R14" s="7">
        <v>8</v>
      </c>
    </row>
    <row r="15" spans="1:18" s="10" customFormat="1" ht="15" customHeight="1" x14ac:dyDescent="0.2">
      <c r="B15" s="22" t="s">
        <v>85</v>
      </c>
      <c r="C15" s="2">
        <v>2</v>
      </c>
      <c r="D15" s="2">
        <v>9</v>
      </c>
      <c r="E15" s="2">
        <v>4</v>
      </c>
      <c r="F15" s="7">
        <v>13</v>
      </c>
      <c r="H15" s="22" t="s">
        <v>101</v>
      </c>
      <c r="I15" s="2">
        <v>1</v>
      </c>
      <c r="J15" s="2">
        <v>10</v>
      </c>
      <c r="K15" s="2">
        <v>7</v>
      </c>
      <c r="L15" s="7">
        <v>17</v>
      </c>
      <c r="M15" s="2"/>
      <c r="N15" s="22" t="s">
        <v>101</v>
      </c>
      <c r="O15" s="2">
        <v>1</v>
      </c>
      <c r="P15" s="2">
        <v>7</v>
      </c>
      <c r="Q15" s="2">
        <v>5</v>
      </c>
      <c r="R15" s="7">
        <v>12</v>
      </c>
    </row>
    <row r="16" spans="1:18" s="10" customFormat="1" ht="15" customHeight="1" x14ac:dyDescent="0.2">
      <c r="B16" s="22" t="s">
        <v>86</v>
      </c>
      <c r="C16" s="2">
        <v>0</v>
      </c>
      <c r="D16" s="2">
        <v>0</v>
      </c>
      <c r="E16" s="2">
        <v>0</v>
      </c>
      <c r="F16" s="7">
        <v>0</v>
      </c>
      <c r="H16" s="46"/>
      <c r="I16" s="2"/>
      <c r="J16" s="2"/>
      <c r="K16" s="2"/>
      <c r="L16" s="7"/>
      <c r="M16" s="2"/>
      <c r="N16" s="22" t="s">
        <v>165</v>
      </c>
      <c r="O16" s="2">
        <v>1</v>
      </c>
      <c r="P16" s="2">
        <v>7</v>
      </c>
      <c r="Q16" s="2">
        <v>5</v>
      </c>
      <c r="R16" s="7">
        <v>12</v>
      </c>
    </row>
    <row r="17" spans="2:18" s="10" customFormat="1" ht="15" customHeight="1" x14ac:dyDescent="0.2">
      <c r="B17" s="22" t="s">
        <v>87</v>
      </c>
      <c r="C17" s="2">
        <v>0</v>
      </c>
      <c r="D17" s="2">
        <v>0</v>
      </c>
      <c r="E17" s="2">
        <v>0</v>
      </c>
      <c r="F17" s="7">
        <v>0</v>
      </c>
      <c r="H17" s="22"/>
      <c r="I17" s="2" t="s">
        <v>3</v>
      </c>
      <c r="J17" s="2" t="s">
        <v>181</v>
      </c>
      <c r="K17" s="2" t="s">
        <v>180</v>
      </c>
      <c r="L17" s="7" t="s">
        <v>182</v>
      </c>
      <c r="M17" s="2"/>
      <c r="N17" s="50"/>
      <c r="R17" s="51"/>
    </row>
    <row r="18" spans="2:18" s="10" customFormat="1" ht="15" customHeight="1" x14ac:dyDescent="0.2">
      <c r="B18" s="22" t="s">
        <v>88</v>
      </c>
      <c r="C18" s="2">
        <v>2</v>
      </c>
      <c r="D18" s="2">
        <v>9</v>
      </c>
      <c r="E18" s="2">
        <v>7</v>
      </c>
      <c r="F18" s="7">
        <v>16</v>
      </c>
      <c r="H18" s="22" t="s">
        <v>20</v>
      </c>
      <c r="I18" s="2">
        <v>3</v>
      </c>
      <c r="J18" s="2">
        <v>14</v>
      </c>
      <c r="K18" s="2">
        <v>24</v>
      </c>
      <c r="L18" s="7">
        <v>38</v>
      </c>
      <c r="M18" s="2"/>
      <c r="N18" s="22"/>
      <c r="O18" s="2" t="s">
        <v>3</v>
      </c>
      <c r="P18" s="2" t="s">
        <v>181</v>
      </c>
      <c r="Q18" s="2" t="s">
        <v>180</v>
      </c>
      <c r="R18" s="7" t="s">
        <v>182</v>
      </c>
    </row>
    <row r="19" spans="2:18" s="10" customFormat="1" ht="15" customHeight="1" x14ac:dyDescent="0.2">
      <c r="B19" s="22" t="s">
        <v>89</v>
      </c>
      <c r="C19" s="2">
        <v>2</v>
      </c>
      <c r="D19" s="2">
        <v>6</v>
      </c>
      <c r="E19" s="2">
        <v>2</v>
      </c>
      <c r="F19" s="7">
        <v>8</v>
      </c>
      <c r="H19" s="22"/>
      <c r="I19" s="2"/>
      <c r="J19" s="2"/>
      <c r="K19" s="2"/>
      <c r="L19" s="7"/>
      <c r="M19" s="2"/>
      <c r="N19" s="22" t="s">
        <v>20</v>
      </c>
      <c r="O19" s="2">
        <f>SUM(O21:O22)</f>
        <v>3</v>
      </c>
      <c r="P19" s="2">
        <f t="shared" ref="P19:R19" si="5">SUM(P21:P22)</f>
        <v>22</v>
      </c>
      <c r="Q19" s="2">
        <f t="shared" si="5"/>
        <v>7</v>
      </c>
      <c r="R19" s="7">
        <f t="shared" si="5"/>
        <v>29</v>
      </c>
    </row>
    <row r="20" spans="2:18" s="11" customFormat="1" ht="15" customHeight="1" x14ac:dyDescent="0.2">
      <c r="B20" s="22" t="s">
        <v>90</v>
      </c>
      <c r="C20" s="2">
        <v>2</v>
      </c>
      <c r="D20" s="2">
        <v>8</v>
      </c>
      <c r="E20" s="2">
        <v>3</v>
      </c>
      <c r="F20" s="7">
        <v>11</v>
      </c>
      <c r="H20" s="22" t="s">
        <v>21</v>
      </c>
      <c r="I20" s="2">
        <v>1</v>
      </c>
      <c r="J20" s="2">
        <v>10</v>
      </c>
      <c r="K20" s="2">
        <v>0</v>
      </c>
      <c r="L20" s="7">
        <v>10</v>
      </c>
      <c r="M20" s="2"/>
      <c r="N20" s="22"/>
      <c r="O20" s="2"/>
      <c r="P20" s="2"/>
      <c r="Q20" s="2"/>
      <c r="R20" s="7"/>
    </row>
    <row r="21" spans="2:18" ht="15" customHeight="1" x14ac:dyDescent="0.2">
      <c r="B21" s="22" t="s">
        <v>91</v>
      </c>
      <c r="C21" s="2">
        <v>4</v>
      </c>
      <c r="D21" s="2">
        <v>29</v>
      </c>
      <c r="E21" s="2">
        <v>13</v>
      </c>
      <c r="F21" s="7">
        <v>42</v>
      </c>
      <c r="H21" s="22" t="s">
        <v>24</v>
      </c>
      <c r="I21" s="2">
        <v>2</v>
      </c>
      <c r="J21" s="2">
        <v>4</v>
      </c>
      <c r="K21" s="2">
        <v>24</v>
      </c>
      <c r="L21" s="7">
        <v>26</v>
      </c>
      <c r="M21" s="2"/>
      <c r="N21" s="22" t="s">
        <v>21</v>
      </c>
      <c r="O21" s="2">
        <v>1</v>
      </c>
      <c r="P21" s="2">
        <v>4</v>
      </c>
      <c r="Q21" s="2">
        <v>0</v>
      </c>
      <c r="R21" s="7">
        <v>4</v>
      </c>
    </row>
    <row r="22" spans="2:18" ht="15" customHeight="1" x14ac:dyDescent="0.2">
      <c r="B22" s="22" t="s">
        <v>92</v>
      </c>
      <c r="C22" s="2">
        <v>3</v>
      </c>
      <c r="D22" s="2">
        <v>12</v>
      </c>
      <c r="E22" s="2">
        <v>3</v>
      </c>
      <c r="F22" s="7">
        <v>15</v>
      </c>
      <c r="H22" s="22"/>
      <c r="I22" s="2"/>
      <c r="J22" s="2"/>
      <c r="K22" s="2"/>
      <c r="L22" s="7"/>
      <c r="M22" s="2"/>
      <c r="N22" s="22" t="s">
        <v>24</v>
      </c>
      <c r="O22" s="2">
        <v>2</v>
      </c>
      <c r="P22" s="2">
        <v>18</v>
      </c>
      <c r="Q22" s="2">
        <v>7</v>
      </c>
      <c r="R22" s="7">
        <v>25</v>
      </c>
    </row>
    <row r="23" spans="2:18" ht="15" customHeight="1" x14ac:dyDescent="0.2">
      <c r="B23" s="22" t="s">
        <v>93</v>
      </c>
      <c r="C23" s="2">
        <v>2</v>
      </c>
      <c r="D23" s="2">
        <v>14</v>
      </c>
      <c r="E23" s="2">
        <v>4</v>
      </c>
      <c r="F23" s="7">
        <v>18</v>
      </c>
      <c r="H23" s="22"/>
      <c r="I23" s="2" t="s">
        <v>3</v>
      </c>
      <c r="J23" s="2" t="s">
        <v>181</v>
      </c>
      <c r="K23" s="2" t="s">
        <v>180</v>
      </c>
      <c r="L23" s="7" t="s">
        <v>182</v>
      </c>
      <c r="M23" s="2"/>
      <c r="N23" s="22"/>
      <c r="O23" s="2"/>
      <c r="P23" s="2"/>
      <c r="Q23" s="2"/>
      <c r="R23" s="7"/>
    </row>
    <row r="24" spans="2:18" ht="15" customHeight="1" x14ac:dyDescent="0.2">
      <c r="B24" s="22" t="s">
        <v>94</v>
      </c>
      <c r="C24" s="2">
        <v>4</v>
      </c>
      <c r="D24" s="2">
        <v>27</v>
      </c>
      <c r="E24" s="2">
        <v>8</v>
      </c>
      <c r="F24" s="7">
        <v>35</v>
      </c>
      <c r="H24" s="22" t="s">
        <v>25</v>
      </c>
      <c r="I24" s="2">
        <v>1</v>
      </c>
      <c r="J24" s="2">
        <v>4</v>
      </c>
      <c r="K24" s="2">
        <v>1</v>
      </c>
      <c r="L24" s="7">
        <v>5</v>
      </c>
      <c r="M24" s="2"/>
      <c r="N24" s="22"/>
      <c r="O24" s="2" t="s">
        <v>3</v>
      </c>
      <c r="P24" s="2" t="s">
        <v>181</v>
      </c>
      <c r="Q24" s="2" t="s">
        <v>180</v>
      </c>
      <c r="R24" s="7" t="s">
        <v>182</v>
      </c>
    </row>
    <row r="25" spans="2:18" ht="15" customHeight="1" x14ac:dyDescent="0.2">
      <c r="B25" s="22" t="s">
        <v>95</v>
      </c>
      <c r="C25" s="2">
        <v>1</v>
      </c>
      <c r="D25" s="2">
        <v>4</v>
      </c>
      <c r="E25" s="2">
        <v>3</v>
      </c>
      <c r="F25" s="7">
        <v>7</v>
      </c>
      <c r="H25" s="22"/>
      <c r="I25" s="27"/>
      <c r="J25" s="27"/>
      <c r="K25" s="27"/>
      <c r="L25" s="32"/>
      <c r="M25" s="27"/>
      <c r="N25" s="22" t="s">
        <v>25</v>
      </c>
      <c r="O25" s="2">
        <v>1</v>
      </c>
      <c r="P25" s="2">
        <v>10</v>
      </c>
      <c r="Q25" s="2">
        <v>5</v>
      </c>
      <c r="R25" s="7">
        <v>15</v>
      </c>
    </row>
    <row r="26" spans="2:18" ht="15" customHeight="1" x14ac:dyDescent="0.2">
      <c r="B26" s="22" t="s">
        <v>96</v>
      </c>
      <c r="C26" s="2">
        <v>1</v>
      </c>
      <c r="D26" s="2">
        <v>4</v>
      </c>
      <c r="E26" s="2">
        <v>2</v>
      </c>
      <c r="F26" s="7">
        <v>6</v>
      </c>
      <c r="H26" s="23" t="s">
        <v>26</v>
      </c>
      <c r="I26" s="3">
        <v>1</v>
      </c>
      <c r="J26" s="3">
        <v>4</v>
      </c>
      <c r="K26" s="3">
        <v>1</v>
      </c>
      <c r="L26" s="4">
        <v>5</v>
      </c>
      <c r="M26" s="2"/>
      <c r="N26" s="22"/>
      <c r="O26" s="27"/>
      <c r="P26" s="27"/>
      <c r="Q26" s="27"/>
      <c r="R26" s="32"/>
    </row>
    <row r="27" spans="2:18" ht="15" customHeight="1" x14ac:dyDescent="0.2">
      <c r="B27" s="22" t="s">
        <v>97</v>
      </c>
      <c r="C27" s="2">
        <v>3</v>
      </c>
      <c r="D27" s="2">
        <v>18</v>
      </c>
      <c r="E27" s="2">
        <v>8</v>
      </c>
      <c r="F27" s="7">
        <v>26</v>
      </c>
      <c r="N27" s="23" t="s">
        <v>176</v>
      </c>
      <c r="O27" s="3">
        <v>1</v>
      </c>
      <c r="P27" s="3">
        <v>10</v>
      </c>
      <c r="Q27" s="3">
        <v>5</v>
      </c>
      <c r="R27" s="4">
        <v>15</v>
      </c>
    </row>
    <row r="28" spans="2:18" ht="15" customHeight="1" x14ac:dyDescent="0.2">
      <c r="B28" s="22" t="s">
        <v>98</v>
      </c>
      <c r="C28" s="2">
        <v>1</v>
      </c>
      <c r="D28" s="2">
        <v>4</v>
      </c>
      <c r="E28" s="2">
        <v>0</v>
      </c>
      <c r="F28" s="7">
        <v>4</v>
      </c>
      <c r="H28" s="42" t="s">
        <v>37</v>
      </c>
      <c r="I28" s="39" t="s">
        <v>3</v>
      </c>
      <c r="J28" s="28" t="s">
        <v>181</v>
      </c>
      <c r="K28" s="28" t="s">
        <v>180</v>
      </c>
      <c r="L28" s="29" t="s">
        <v>182</v>
      </c>
      <c r="M28" s="59"/>
    </row>
    <row r="29" spans="2:18" ht="15" customHeight="1" x14ac:dyDescent="0.2">
      <c r="B29" s="22" t="s">
        <v>99</v>
      </c>
      <c r="C29" s="2">
        <v>1</v>
      </c>
      <c r="D29" s="2">
        <v>4</v>
      </c>
      <c r="E29" s="2">
        <v>0</v>
      </c>
      <c r="F29" s="7">
        <v>4</v>
      </c>
      <c r="H29" s="43"/>
      <c r="I29" s="40">
        <v>1</v>
      </c>
      <c r="J29" s="40">
        <v>1</v>
      </c>
      <c r="K29" s="40">
        <v>4</v>
      </c>
      <c r="L29" s="41">
        <v>5</v>
      </c>
      <c r="M29" s="45"/>
      <c r="N29" s="55" t="s">
        <v>37</v>
      </c>
      <c r="O29" s="39" t="s">
        <v>3</v>
      </c>
      <c r="P29" s="28" t="s">
        <v>181</v>
      </c>
      <c r="Q29" s="28" t="s">
        <v>180</v>
      </c>
      <c r="R29" s="29" t="s">
        <v>182</v>
      </c>
    </row>
    <row r="30" spans="2:18" ht="15" customHeight="1" x14ac:dyDescent="0.2">
      <c r="B30" s="22" t="s">
        <v>163</v>
      </c>
      <c r="C30" s="2">
        <v>1</v>
      </c>
      <c r="D30" s="2">
        <v>3</v>
      </c>
      <c r="E30" s="2">
        <v>1</v>
      </c>
      <c r="F30" s="7">
        <v>4</v>
      </c>
      <c r="H30" s="24"/>
      <c r="I30" s="2" t="s">
        <v>3</v>
      </c>
      <c r="J30" s="2" t="s">
        <v>181</v>
      </c>
      <c r="K30" s="2" t="s">
        <v>180</v>
      </c>
      <c r="L30" s="7" t="s">
        <v>182</v>
      </c>
      <c r="M30" s="2"/>
      <c r="N30" s="56"/>
      <c r="O30" s="40">
        <f>O32+O36</f>
        <v>2</v>
      </c>
      <c r="P30" s="40">
        <f t="shared" ref="P30:R30" si="6">P32+P36</f>
        <v>11</v>
      </c>
      <c r="Q30" s="40">
        <f t="shared" si="6"/>
        <v>6</v>
      </c>
      <c r="R30" s="41">
        <f t="shared" si="6"/>
        <v>17</v>
      </c>
    </row>
    <row r="31" spans="2:18" ht="15" customHeight="1" x14ac:dyDescent="0.2">
      <c r="B31" s="23" t="s">
        <v>164</v>
      </c>
      <c r="C31" s="3">
        <v>1</v>
      </c>
      <c r="D31" s="3">
        <v>5</v>
      </c>
      <c r="E31" s="3">
        <v>0</v>
      </c>
      <c r="F31" s="4">
        <v>5</v>
      </c>
      <c r="H31" s="12" t="s">
        <v>78</v>
      </c>
      <c r="I31" s="26">
        <v>1</v>
      </c>
      <c r="J31" s="54">
        <v>4</v>
      </c>
      <c r="K31" s="54">
        <v>1</v>
      </c>
      <c r="L31" s="25">
        <v>5</v>
      </c>
      <c r="M31" s="61"/>
      <c r="N31" s="21"/>
      <c r="O31" s="5" t="s">
        <v>3</v>
      </c>
      <c r="P31" s="5" t="s">
        <v>181</v>
      </c>
      <c r="Q31" s="5" t="s">
        <v>180</v>
      </c>
      <c r="R31" s="6" t="s">
        <v>182</v>
      </c>
    </row>
    <row r="32" spans="2:18" ht="15" customHeight="1" x14ac:dyDescent="0.2">
      <c r="B32" s="22"/>
      <c r="C32" s="2"/>
      <c r="D32" s="2"/>
      <c r="E32" s="2"/>
      <c r="F32" s="7"/>
      <c r="N32" s="22" t="s">
        <v>1</v>
      </c>
      <c r="O32" s="2">
        <v>1</v>
      </c>
      <c r="P32" s="2">
        <v>1</v>
      </c>
      <c r="Q32" s="2">
        <v>1</v>
      </c>
      <c r="R32" s="7">
        <v>2</v>
      </c>
    </row>
    <row r="33" spans="2:18" ht="15" customHeight="1" x14ac:dyDescent="0.2">
      <c r="B33" s="22"/>
      <c r="C33" s="2" t="s">
        <v>3</v>
      </c>
      <c r="D33" s="2" t="s">
        <v>181</v>
      </c>
      <c r="E33" s="2" t="s">
        <v>180</v>
      </c>
      <c r="F33" s="7" t="s">
        <v>182</v>
      </c>
      <c r="H33" s="42" t="s">
        <v>45</v>
      </c>
      <c r="I33" s="39" t="s">
        <v>3</v>
      </c>
      <c r="J33" s="28" t="s">
        <v>181</v>
      </c>
      <c r="K33" s="28" t="s">
        <v>180</v>
      </c>
      <c r="L33" s="29" t="s">
        <v>182</v>
      </c>
      <c r="M33" s="59"/>
      <c r="N33" s="22" t="s">
        <v>2</v>
      </c>
      <c r="O33" s="30"/>
      <c r="P33" s="30"/>
      <c r="Q33" s="30"/>
      <c r="R33" s="31"/>
    </row>
    <row r="34" spans="2:18" ht="15" customHeight="1" x14ac:dyDescent="0.2">
      <c r="B34" s="22" t="s">
        <v>8</v>
      </c>
      <c r="C34" s="2">
        <f>SUM(C36:C38)</f>
        <v>12</v>
      </c>
      <c r="D34" s="2">
        <f t="shared" ref="D34:E34" si="7">SUM(D36:D38)</f>
        <v>88</v>
      </c>
      <c r="E34" s="2">
        <f t="shared" si="7"/>
        <v>23</v>
      </c>
      <c r="F34" s="7">
        <f>SUM(F36:F38)</f>
        <v>111</v>
      </c>
      <c r="H34" s="43"/>
      <c r="I34" s="40">
        <v>1</v>
      </c>
      <c r="J34" s="40">
        <v>3</v>
      </c>
      <c r="K34" s="40">
        <v>12</v>
      </c>
      <c r="L34" s="41">
        <v>15</v>
      </c>
      <c r="M34" s="45"/>
      <c r="N34" s="22" t="s">
        <v>4</v>
      </c>
      <c r="O34" s="2">
        <v>1</v>
      </c>
      <c r="P34" s="2">
        <v>1</v>
      </c>
      <c r="Q34" s="2">
        <v>1</v>
      </c>
      <c r="R34" s="7">
        <v>2</v>
      </c>
    </row>
    <row r="35" spans="2:18" ht="15" customHeight="1" x14ac:dyDescent="0.2">
      <c r="B35" s="22" t="s">
        <v>2</v>
      </c>
      <c r="C35" s="27"/>
      <c r="D35" s="27"/>
      <c r="E35" s="27"/>
      <c r="F35" s="32"/>
      <c r="H35" s="24"/>
      <c r="I35" s="2" t="s">
        <v>3</v>
      </c>
      <c r="J35" s="2" t="s">
        <v>181</v>
      </c>
      <c r="K35" s="2" t="s">
        <v>180</v>
      </c>
      <c r="L35" s="7" t="s">
        <v>182</v>
      </c>
      <c r="M35" s="2"/>
      <c r="N35" s="38"/>
      <c r="O35" s="2" t="s">
        <v>3</v>
      </c>
      <c r="P35" s="2" t="s">
        <v>181</v>
      </c>
      <c r="Q35" s="2" t="s">
        <v>180</v>
      </c>
      <c r="R35" s="7" t="s">
        <v>182</v>
      </c>
    </row>
    <row r="36" spans="2:18" ht="15" customHeight="1" x14ac:dyDescent="0.2">
      <c r="B36" s="22" t="s">
        <v>100</v>
      </c>
      <c r="C36" s="2">
        <v>4</v>
      </c>
      <c r="D36" s="2">
        <v>13</v>
      </c>
      <c r="E36" s="2">
        <v>0</v>
      </c>
      <c r="F36" s="7">
        <v>13</v>
      </c>
      <c r="H36" s="12" t="s">
        <v>78</v>
      </c>
      <c r="I36" s="26">
        <v>1</v>
      </c>
      <c r="J36" s="54">
        <v>3</v>
      </c>
      <c r="K36" s="54">
        <v>12</v>
      </c>
      <c r="L36" s="25">
        <v>15</v>
      </c>
      <c r="M36" s="61"/>
      <c r="N36" s="12" t="s">
        <v>78</v>
      </c>
      <c r="O36" s="54">
        <v>1</v>
      </c>
      <c r="P36" s="54">
        <v>10</v>
      </c>
      <c r="Q36" s="54">
        <v>5</v>
      </c>
      <c r="R36" s="25">
        <v>15</v>
      </c>
    </row>
    <row r="37" spans="2:18" ht="15" customHeight="1" x14ac:dyDescent="0.2">
      <c r="B37" s="22" t="s">
        <v>101</v>
      </c>
      <c r="C37" s="2">
        <v>6</v>
      </c>
      <c r="D37" s="2">
        <v>59</v>
      </c>
      <c r="E37" s="2">
        <v>21</v>
      </c>
      <c r="F37" s="7">
        <v>80</v>
      </c>
    </row>
    <row r="38" spans="2:18" ht="15" customHeight="1" x14ac:dyDescent="0.2">
      <c r="B38" s="101" t="s">
        <v>165</v>
      </c>
      <c r="C38" s="3">
        <v>2</v>
      </c>
      <c r="D38" s="3">
        <v>16</v>
      </c>
      <c r="E38" s="3">
        <v>2</v>
      </c>
      <c r="F38" s="4">
        <v>18</v>
      </c>
      <c r="H38" s="55" t="s">
        <v>48</v>
      </c>
      <c r="I38" s="39" t="s">
        <v>3</v>
      </c>
      <c r="J38" s="28" t="s">
        <v>181</v>
      </c>
      <c r="K38" s="28" t="s">
        <v>180</v>
      </c>
      <c r="L38" s="29" t="s">
        <v>182</v>
      </c>
      <c r="M38" s="59"/>
      <c r="N38" s="55" t="s">
        <v>29</v>
      </c>
      <c r="O38" s="39" t="s">
        <v>3</v>
      </c>
      <c r="P38" s="28" t="s">
        <v>181</v>
      </c>
      <c r="Q38" s="28" t="s">
        <v>180</v>
      </c>
      <c r="R38" s="29" t="s">
        <v>182</v>
      </c>
    </row>
    <row r="39" spans="2:18" ht="15" customHeight="1" x14ac:dyDescent="0.2">
      <c r="B39" s="22"/>
      <c r="C39" s="2"/>
      <c r="D39" s="2"/>
      <c r="E39" s="2"/>
      <c r="F39" s="7"/>
      <c r="H39" s="56"/>
      <c r="I39" s="40">
        <v>4</v>
      </c>
      <c r="J39" s="40">
        <f>J42+J45</f>
        <v>27</v>
      </c>
      <c r="K39" s="40">
        <f t="shared" ref="K39:L39" si="8">K42+K45</f>
        <v>11</v>
      </c>
      <c r="L39" s="41">
        <f t="shared" si="8"/>
        <v>38</v>
      </c>
      <c r="M39" s="45"/>
      <c r="N39" s="56"/>
      <c r="O39" s="40">
        <f>O41+O45</f>
        <v>2</v>
      </c>
      <c r="P39" s="40">
        <f t="shared" ref="P39:R39" si="9">P41+P45</f>
        <v>7</v>
      </c>
      <c r="Q39" s="40">
        <f t="shared" si="9"/>
        <v>3</v>
      </c>
      <c r="R39" s="41">
        <f t="shared" si="9"/>
        <v>10</v>
      </c>
    </row>
    <row r="40" spans="2:18" ht="15" customHeight="1" x14ac:dyDescent="0.2">
      <c r="B40" s="22"/>
      <c r="C40" s="2" t="s">
        <v>3</v>
      </c>
      <c r="D40" s="2" t="s">
        <v>181</v>
      </c>
      <c r="E40" s="2" t="s">
        <v>180</v>
      </c>
      <c r="F40" s="7" t="s">
        <v>182</v>
      </c>
      <c r="H40" s="49"/>
      <c r="I40" s="28"/>
      <c r="J40" s="28"/>
      <c r="K40" s="28"/>
      <c r="L40" s="29"/>
      <c r="M40" s="45"/>
      <c r="N40" s="22"/>
      <c r="O40" s="2" t="s">
        <v>3</v>
      </c>
      <c r="P40" s="2" t="s">
        <v>181</v>
      </c>
      <c r="Q40" s="2" t="s">
        <v>180</v>
      </c>
      <c r="R40" s="7" t="s">
        <v>182</v>
      </c>
    </row>
    <row r="41" spans="2:18" ht="15" customHeight="1" x14ac:dyDescent="0.2">
      <c r="B41" s="22" t="s">
        <v>9</v>
      </c>
      <c r="C41" s="2">
        <f>C44+C70</f>
        <v>49</v>
      </c>
      <c r="D41" s="2">
        <f t="shared" ref="D41:E41" si="10">D44+D70</f>
        <v>475</v>
      </c>
      <c r="E41" s="2">
        <f t="shared" si="10"/>
        <v>142</v>
      </c>
      <c r="F41" s="7">
        <f>F44+F70</f>
        <v>617</v>
      </c>
      <c r="H41" s="38"/>
      <c r="I41" s="2" t="s">
        <v>3</v>
      </c>
      <c r="J41" s="2" t="s">
        <v>181</v>
      </c>
      <c r="K41" s="2" t="s">
        <v>180</v>
      </c>
      <c r="L41" s="7" t="s">
        <v>182</v>
      </c>
      <c r="M41" s="2"/>
      <c r="N41" s="22" t="s">
        <v>1</v>
      </c>
      <c r="O41" s="2">
        <v>1</v>
      </c>
      <c r="P41" s="2">
        <v>3</v>
      </c>
      <c r="Q41" s="2">
        <v>2</v>
      </c>
      <c r="R41" s="7">
        <v>5</v>
      </c>
    </row>
    <row r="42" spans="2:18" ht="15" customHeight="1" x14ac:dyDescent="0.2">
      <c r="B42" s="22"/>
      <c r="C42" s="2"/>
      <c r="D42" s="2"/>
      <c r="E42" s="2"/>
      <c r="F42" s="7"/>
      <c r="H42" s="22" t="s">
        <v>57</v>
      </c>
      <c r="I42" s="2">
        <v>2</v>
      </c>
      <c r="J42" s="2">
        <v>20</v>
      </c>
      <c r="K42" s="2">
        <v>7</v>
      </c>
      <c r="L42" s="7">
        <v>27</v>
      </c>
      <c r="M42" s="2"/>
      <c r="N42" s="22" t="s">
        <v>2</v>
      </c>
      <c r="O42" s="30"/>
      <c r="P42" s="30"/>
      <c r="Q42" s="30"/>
      <c r="R42" s="31"/>
    </row>
    <row r="43" spans="2:18" ht="15" customHeight="1" x14ac:dyDescent="0.2">
      <c r="B43" s="22"/>
      <c r="C43" s="2" t="s">
        <v>3</v>
      </c>
      <c r="D43" s="2" t="s">
        <v>181</v>
      </c>
      <c r="E43" s="2" t="s">
        <v>180</v>
      </c>
      <c r="F43" s="7" t="s">
        <v>182</v>
      </c>
      <c r="H43" s="22"/>
      <c r="I43" s="2"/>
      <c r="J43" s="2"/>
      <c r="K43" s="2"/>
      <c r="L43" s="7"/>
      <c r="M43" s="2"/>
      <c r="N43" s="22" t="s">
        <v>179</v>
      </c>
      <c r="O43" s="2">
        <v>1</v>
      </c>
      <c r="P43" s="2">
        <v>3</v>
      </c>
      <c r="Q43" s="2">
        <v>2</v>
      </c>
      <c r="R43" s="7">
        <v>5</v>
      </c>
    </row>
    <row r="44" spans="2:18" ht="15" customHeight="1" x14ac:dyDescent="0.2">
      <c r="B44" s="22" t="s">
        <v>10</v>
      </c>
      <c r="C44" s="2">
        <f>SUM(C46:C67)</f>
        <v>29</v>
      </c>
      <c r="D44" s="2">
        <f t="shared" ref="D44:E44" si="11">SUM(D46:D67)</f>
        <v>321</v>
      </c>
      <c r="E44" s="2">
        <f t="shared" si="11"/>
        <v>90</v>
      </c>
      <c r="F44" s="7">
        <f>SUM(F46:F67)</f>
        <v>411</v>
      </c>
      <c r="H44" s="22"/>
      <c r="I44" s="2" t="s">
        <v>3</v>
      </c>
      <c r="J44" s="2" t="s">
        <v>181</v>
      </c>
      <c r="K44" s="2" t="s">
        <v>180</v>
      </c>
      <c r="L44" s="7" t="s">
        <v>182</v>
      </c>
      <c r="M44" s="2"/>
      <c r="N44" s="38"/>
      <c r="O44" s="2" t="s">
        <v>3</v>
      </c>
      <c r="P44" s="2" t="s">
        <v>181</v>
      </c>
      <c r="Q44" s="2" t="s">
        <v>180</v>
      </c>
      <c r="R44" s="7" t="s">
        <v>182</v>
      </c>
    </row>
    <row r="45" spans="2:18" ht="15" customHeight="1" x14ac:dyDescent="0.2">
      <c r="B45" s="22"/>
      <c r="C45" s="2"/>
      <c r="D45" s="2"/>
      <c r="E45" s="2"/>
      <c r="F45" s="7"/>
      <c r="H45" s="22" t="s">
        <v>10</v>
      </c>
      <c r="I45" s="2">
        <v>2</v>
      </c>
      <c r="J45" s="2">
        <v>7</v>
      </c>
      <c r="K45" s="2">
        <v>4</v>
      </c>
      <c r="L45" s="7">
        <v>11</v>
      </c>
      <c r="M45" s="2"/>
      <c r="N45" s="12" t="s">
        <v>78</v>
      </c>
      <c r="O45" s="54">
        <v>1</v>
      </c>
      <c r="P45" s="54">
        <v>4</v>
      </c>
      <c r="Q45" s="54">
        <v>1</v>
      </c>
      <c r="R45" s="25">
        <v>5</v>
      </c>
    </row>
    <row r="46" spans="2:18" ht="15" customHeight="1" x14ac:dyDescent="0.2">
      <c r="B46" s="22" t="s">
        <v>11</v>
      </c>
      <c r="C46" s="2">
        <v>1</v>
      </c>
      <c r="D46" s="2">
        <v>10</v>
      </c>
      <c r="E46" s="2">
        <v>0</v>
      </c>
      <c r="F46" s="7">
        <v>10</v>
      </c>
      <c r="H46" s="22"/>
      <c r="I46" s="27"/>
      <c r="J46" s="27"/>
      <c r="K46" s="27"/>
      <c r="L46" s="32"/>
      <c r="M46" s="27"/>
    </row>
    <row r="47" spans="2:18" ht="15" customHeight="1" x14ac:dyDescent="0.2">
      <c r="B47" s="22" t="s">
        <v>12</v>
      </c>
      <c r="C47" s="2">
        <v>1</v>
      </c>
      <c r="D47" s="2">
        <v>9</v>
      </c>
      <c r="E47" s="2">
        <v>1</v>
      </c>
      <c r="F47" s="7">
        <v>10</v>
      </c>
      <c r="H47" s="23" t="s">
        <v>183</v>
      </c>
      <c r="I47" s="3">
        <v>2</v>
      </c>
      <c r="J47" s="3">
        <v>7</v>
      </c>
      <c r="K47" s="3">
        <v>4</v>
      </c>
      <c r="L47" s="4">
        <v>11</v>
      </c>
      <c r="M47" s="2"/>
      <c r="N47" s="55" t="s">
        <v>48</v>
      </c>
      <c r="O47" s="39" t="s">
        <v>3</v>
      </c>
      <c r="P47" s="28" t="s">
        <v>181</v>
      </c>
      <c r="Q47" s="28" t="s">
        <v>180</v>
      </c>
      <c r="R47" s="29" t="s">
        <v>182</v>
      </c>
    </row>
    <row r="48" spans="2:18" ht="15" customHeight="1" x14ac:dyDescent="0.2">
      <c r="B48" s="22" t="s">
        <v>13</v>
      </c>
      <c r="C48" s="2">
        <v>1</v>
      </c>
      <c r="D48" s="2">
        <v>12</v>
      </c>
      <c r="E48" s="2">
        <v>3</v>
      </c>
      <c r="F48" s="7">
        <v>15</v>
      </c>
      <c r="N48" s="56"/>
      <c r="O48" s="40">
        <f>O51+O52</f>
        <v>3</v>
      </c>
      <c r="P48" s="40">
        <f t="shared" ref="P48:R48" si="12">P51+P52</f>
        <v>26</v>
      </c>
      <c r="Q48" s="40">
        <f t="shared" si="12"/>
        <v>19</v>
      </c>
      <c r="R48" s="41">
        <f t="shared" si="12"/>
        <v>45</v>
      </c>
    </row>
    <row r="49" spans="2:18" ht="15" customHeight="1" x14ac:dyDescent="0.2">
      <c r="B49" s="22" t="s">
        <v>14</v>
      </c>
      <c r="C49" s="2">
        <v>1</v>
      </c>
      <c r="D49" s="2">
        <v>13</v>
      </c>
      <c r="E49" s="2">
        <v>1</v>
      </c>
      <c r="F49" s="7">
        <v>14</v>
      </c>
      <c r="H49" s="117" t="s">
        <v>76</v>
      </c>
      <c r="I49" s="119" t="s">
        <v>3</v>
      </c>
      <c r="J49" s="119" t="s">
        <v>181</v>
      </c>
      <c r="K49" s="119" t="s">
        <v>180</v>
      </c>
      <c r="L49" s="121" t="s">
        <v>182</v>
      </c>
      <c r="M49" s="45"/>
      <c r="N49" s="49"/>
      <c r="O49" s="28"/>
      <c r="P49" s="28"/>
      <c r="Q49" s="28"/>
      <c r="R49" s="29"/>
    </row>
    <row r="50" spans="2:18" ht="15" customHeight="1" x14ac:dyDescent="0.2">
      <c r="B50" s="22" t="s">
        <v>15</v>
      </c>
      <c r="C50" s="2">
        <v>1</v>
      </c>
      <c r="D50" s="2">
        <v>17</v>
      </c>
      <c r="E50" s="2">
        <v>4</v>
      </c>
      <c r="F50" s="7">
        <v>21</v>
      </c>
      <c r="H50" s="118" t="s">
        <v>153</v>
      </c>
      <c r="I50" s="122">
        <f>I39+I34+I29+I10</f>
        <v>12</v>
      </c>
      <c r="J50" s="122">
        <f t="shared" ref="J50:L50" si="13">J39+J34+J29+J10</f>
        <v>63</v>
      </c>
      <c r="K50" s="122">
        <f t="shared" si="13"/>
        <v>59</v>
      </c>
      <c r="L50" s="123">
        <f t="shared" si="13"/>
        <v>122</v>
      </c>
      <c r="M50" s="47"/>
      <c r="N50" s="38"/>
      <c r="O50" s="2" t="s">
        <v>3</v>
      </c>
      <c r="P50" s="2" t="s">
        <v>181</v>
      </c>
      <c r="Q50" s="2" t="s">
        <v>180</v>
      </c>
      <c r="R50" s="7" t="s">
        <v>182</v>
      </c>
    </row>
    <row r="51" spans="2:18" ht="15" customHeight="1" x14ac:dyDescent="0.2">
      <c r="B51" s="22" t="s">
        <v>16</v>
      </c>
      <c r="C51" s="2">
        <v>1</v>
      </c>
      <c r="D51" s="2">
        <v>16</v>
      </c>
      <c r="E51" s="2">
        <v>1</v>
      </c>
      <c r="F51" s="7">
        <v>17</v>
      </c>
      <c r="N51" s="22" t="s">
        <v>83</v>
      </c>
      <c r="O51" s="2">
        <v>1</v>
      </c>
      <c r="P51" s="2">
        <v>6</v>
      </c>
      <c r="Q51" s="2">
        <v>9</v>
      </c>
      <c r="R51" s="7">
        <v>15</v>
      </c>
    </row>
    <row r="52" spans="2:18" ht="15" customHeight="1" x14ac:dyDescent="0.2">
      <c r="B52" s="22" t="s">
        <v>102</v>
      </c>
      <c r="C52" s="2">
        <v>1</v>
      </c>
      <c r="D52" s="2">
        <v>14</v>
      </c>
      <c r="E52" s="2">
        <v>4</v>
      </c>
      <c r="F52" s="7">
        <v>18</v>
      </c>
      <c r="N52" s="23" t="s">
        <v>57</v>
      </c>
      <c r="O52" s="3">
        <v>2</v>
      </c>
      <c r="P52" s="3">
        <v>20</v>
      </c>
      <c r="Q52" s="3">
        <v>10</v>
      </c>
      <c r="R52" s="4">
        <v>30</v>
      </c>
    </row>
    <row r="53" spans="2:18" ht="15" customHeight="1" x14ac:dyDescent="0.2">
      <c r="B53" s="22" t="s">
        <v>17</v>
      </c>
      <c r="C53" s="2">
        <v>1</v>
      </c>
      <c r="D53" s="2">
        <v>5</v>
      </c>
      <c r="E53" s="2">
        <v>2</v>
      </c>
      <c r="F53" s="7">
        <v>7</v>
      </c>
    </row>
    <row r="54" spans="2:18" ht="15" customHeight="1" x14ac:dyDescent="0.2">
      <c r="B54" s="22" t="s">
        <v>18</v>
      </c>
      <c r="C54" s="2">
        <v>1</v>
      </c>
      <c r="D54" s="2">
        <v>12</v>
      </c>
      <c r="E54" s="2">
        <v>2</v>
      </c>
      <c r="F54" s="7">
        <v>14</v>
      </c>
      <c r="N54" s="57" t="s">
        <v>70</v>
      </c>
      <c r="O54" s="18" t="s">
        <v>3</v>
      </c>
      <c r="P54" s="28" t="s">
        <v>181</v>
      </c>
      <c r="Q54" s="28" t="s">
        <v>180</v>
      </c>
      <c r="R54" s="29" t="s">
        <v>182</v>
      </c>
    </row>
    <row r="55" spans="2:18" ht="15" customHeight="1" x14ac:dyDescent="0.2">
      <c r="B55" s="22" t="s">
        <v>19</v>
      </c>
      <c r="C55" s="2">
        <v>1</v>
      </c>
      <c r="D55" s="2">
        <v>9</v>
      </c>
      <c r="E55" s="2">
        <v>1</v>
      </c>
      <c r="F55" s="7">
        <v>10</v>
      </c>
      <c r="N55" s="44"/>
      <c r="O55" s="16">
        <v>1</v>
      </c>
      <c r="P55" s="16">
        <v>13</v>
      </c>
      <c r="Q55" s="16">
        <v>2</v>
      </c>
      <c r="R55" s="17">
        <v>15</v>
      </c>
    </row>
    <row r="56" spans="2:18" ht="15" customHeight="1" x14ac:dyDescent="0.2">
      <c r="B56" s="22" t="s">
        <v>103</v>
      </c>
      <c r="C56" s="2">
        <v>2</v>
      </c>
      <c r="D56" s="2">
        <v>15</v>
      </c>
      <c r="E56" s="2">
        <v>2</v>
      </c>
      <c r="F56" s="7">
        <v>17</v>
      </c>
      <c r="N56" s="22"/>
      <c r="O56" s="2" t="s">
        <v>3</v>
      </c>
      <c r="P56" s="2" t="s">
        <v>181</v>
      </c>
      <c r="Q56" s="2" t="s">
        <v>180</v>
      </c>
      <c r="R56" s="7" t="s">
        <v>182</v>
      </c>
    </row>
    <row r="57" spans="2:18" ht="15" customHeight="1" x14ac:dyDescent="0.2">
      <c r="B57" s="22" t="s">
        <v>104</v>
      </c>
      <c r="C57" s="2">
        <v>1</v>
      </c>
      <c r="D57" s="2">
        <v>12</v>
      </c>
      <c r="E57" s="2">
        <v>0</v>
      </c>
      <c r="F57" s="7">
        <v>12</v>
      </c>
      <c r="N57" s="22" t="s">
        <v>71</v>
      </c>
      <c r="O57" s="2">
        <v>1</v>
      </c>
      <c r="P57" s="2">
        <v>13</v>
      </c>
      <c r="Q57" s="2">
        <v>2</v>
      </c>
      <c r="R57" s="7">
        <v>15</v>
      </c>
    </row>
    <row r="58" spans="2:18" ht="15" customHeight="1" x14ac:dyDescent="0.2">
      <c r="B58" s="22" t="s">
        <v>166</v>
      </c>
      <c r="C58" s="2">
        <v>1</v>
      </c>
      <c r="D58" s="2">
        <v>30</v>
      </c>
      <c r="E58" s="2">
        <v>15</v>
      </c>
      <c r="F58" s="7">
        <v>45</v>
      </c>
      <c r="N58" s="22"/>
      <c r="O58" s="2"/>
      <c r="P58" s="2"/>
      <c r="Q58" s="2"/>
      <c r="R58" s="7"/>
    </row>
    <row r="59" spans="2:18" ht="15" customHeight="1" x14ac:dyDescent="0.2">
      <c r="B59" s="22" t="s">
        <v>105</v>
      </c>
      <c r="C59" s="2">
        <v>2</v>
      </c>
      <c r="D59" s="2">
        <v>11</v>
      </c>
      <c r="E59" s="2">
        <v>5</v>
      </c>
      <c r="F59" s="7">
        <v>16</v>
      </c>
      <c r="N59" s="23" t="s">
        <v>114</v>
      </c>
      <c r="O59" s="3">
        <v>1</v>
      </c>
      <c r="P59" s="3">
        <v>13</v>
      </c>
      <c r="Q59" s="3">
        <v>2</v>
      </c>
      <c r="R59" s="4">
        <v>15</v>
      </c>
    </row>
    <row r="60" spans="2:18" ht="15" customHeight="1" x14ac:dyDescent="0.2">
      <c r="B60" s="22" t="s">
        <v>106</v>
      </c>
      <c r="C60" s="2">
        <v>2</v>
      </c>
      <c r="D60" s="2">
        <v>26</v>
      </c>
      <c r="E60" s="2">
        <v>4</v>
      </c>
      <c r="F60" s="7">
        <v>30</v>
      </c>
      <c r="N60" s="33"/>
      <c r="O60" s="2"/>
      <c r="P60" s="2"/>
      <c r="Q60" s="2"/>
      <c r="R60" s="2"/>
    </row>
    <row r="61" spans="2:18" ht="15" customHeight="1" x14ac:dyDescent="0.2">
      <c r="B61" s="22" t="s">
        <v>107</v>
      </c>
      <c r="C61" s="2">
        <v>2</v>
      </c>
      <c r="D61" s="2">
        <v>26</v>
      </c>
      <c r="E61" s="2">
        <v>4</v>
      </c>
      <c r="F61" s="7">
        <v>30</v>
      </c>
      <c r="N61" s="117" t="s">
        <v>76</v>
      </c>
      <c r="O61" s="119" t="s">
        <v>3</v>
      </c>
      <c r="P61" s="119" t="s">
        <v>181</v>
      </c>
      <c r="Q61" s="119" t="s">
        <v>180</v>
      </c>
      <c r="R61" s="121" t="s">
        <v>182</v>
      </c>
    </row>
    <row r="62" spans="2:18" ht="15" customHeight="1" x14ac:dyDescent="0.2">
      <c r="B62" s="22" t="s">
        <v>108</v>
      </c>
      <c r="C62" s="2">
        <v>1</v>
      </c>
      <c r="D62" s="2">
        <v>9</v>
      </c>
      <c r="E62" s="2">
        <v>4</v>
      </c>
      <c r="F62" s="7">
        <v>13</v>
      </c>
      <c r="N62" s="118" t="s">
        <v>153</v>
      </c>
      <c r="O62" s="122">
        <f>O10+O30+O39+O48+O55</f>
        <v>15</v>
      </c>
      <c r="P62" s="122">
        <f t="shared" ref="P62:Q62" si="14">P10+P30+P39+P48+P55</f>
        <v>108</v>
      </c>
      <c r="Q62" s="122">
        <f t="shared" si="14"/>
        <v>55</v>
      </c>
      <c r="R62" s="123">
        <f>R10+R30+R39+R48+R55</f>
        <v>163</v>
      </c>
    </row>
    <row r="63" spans="2:18" ht="15" customHeight="1" x14ac:dyDescent="0.2">
      <c r="B63" s="22" t="s">
        <v>109</v>
      </c>
      <c r="C63" s="2">
        <v>2</v>
      </c>
      <c r="D63" s="2">
        <v>18</v>
      </c>
      <c r="E63" s="2">
        <v>4</v>
      </c>
      <c r="F63" s="7">
        <v>22</v>
      </c>
      <c r="N63" s="10"/>
      <c r="O63" s="10"/>
      <c r="P63" s="10"/>
      <c r="Q63" s="10"/>
      <c r="R63" s="10"/>
    </row>
    <row r="64" spans="2:18" ht="15" customHeight="1" x14ac:dyDescent="0.2">
      <c r="B64" s="22" t="s">
        <v>167</v>
      </c>
      <c r="C64" s="2">
        <v>2</v>
      </c>
      <c r="D64" s="2">
        <v>27</v>
      </c>
      <c r="E64" s="2">
        <v>13</v>
      </c>
      <c r="F64" s="7">
        <v>40</v>
      </c>
      <c r="N64" s="10"/>
      <c r="O64" s="10"/>
      <c r="P64" s="10"/>
      <c r="Q64" s="10"/>
      <c r="R64" s="10"/>
    </row>
    <row r="65" spans="2:18" ht="15" customHeight="1" x14ac:dyDescent="0.2">
      <c r="B65" s="22" t="s">
        <v>168</v>
      </c>
      <c r="C65" s="2">
        <v>1</v>
      </c>
      <c r="D65" s="2">
        <v>2</v>
      </c>
      <c r="E65" s="2">
        <v>11</v>
      </c>
      <c r="F65" s="7">
        <v>13</v>
      </c>
      <c r="N65" s="10"/>
      <c r="O65" s="10"/>
      <c r="P65" s="10"/>
      <c r="Q65" s="10"/>
      <c r="R65" s="10"/>
    </row>
    <row r="66" spans="2:18" ht="15" customHeight="1" x14ac:dyDescent="0.2">
      <c r="B66" s="22" t="s">
        <v>169</v>
      </c>
      <c r="C66" s="2">
        <v>2</v>
      </c>
      <c r="D66" s="2">
        <v>12</v>
      </c>
      <c r="E66" s="2">
        <v>4</v>
      </c>
      <c r="F66" s="7">
        <v>16</v>
      </c>
      <c r="N66" s="10"/>
      <c r="O66" s="10"/>
      <c r="P66" s="10"/>
      <c r="Q66" s="10"/>
      <c r="R66" s="10"/>
    </row>
    <row r="67" spans="2:18" ht="15" customHeight="1" x14ac:dyDescent="0.2">
      <c r="B67" s="22" t="s">
        <v>170</v>
      </c>
      <c r="C67" s="2">
        <v>1</v>
      </c>
      <c r="D67" s="2">
        <v>16</v>
      </c>
      <c r="E67" s="2">
        <v>5</v>
      </c>
      <c r="F67" s="7">
        <v>21</v>
      </c>
      <c r="N67" s="10"/>
      <c r="O67" s="10"/>
      <c r="P67" s="10"/>
      <c r="Q67" s="10"/>
      <c r="R67" s="10"/>
    </row>
    <row r="68" spans="2:18" ht="15" customHeight="1" x14ac:dyDescent="0.2">
      <c r="B68" s="22"/>
      <c r="C68" s="2"/>
      <c r="D68" s="2"/>
      <c r="E68" s="2"/>
      <c r="F68" s="7"/>
      <c r="N68" s="10"/>
      <c r="O68" s="10"/>
      <c r="P68" s="10"/>
      <c r="Q68" s="10"/>
      <c r="R68" s="10"/>
    </row>
    <row r="69" spans="2:18" ht="15" customHeight="1" x14ac:dyDescent="0.2">
      <c r="B69" s="22"/>
      <c r="C69" s="2" t="s">
        <v>3</v>
      </c>
      <c r="D69" s="2" t="s">
        <v>181</v>
      </c>
      <c r="E69" s="2" t="s">
        <v>180</v>
      </c>
      <c r="F69" s="7" t="s">
        <v>182</v>
      </c>
      <c r="N69" s="10"/>
      <c r="O69" s="10"/>
      <c r="P69" s="10"/>
      <c r="Q69" s="10"/>
      <c r="R69" s="10"/>
    </row>
    <row r="70" spans="2:18" ht="15" customHeight="1" x14ac:dyDescent="0.2">
      <c r="B70" s="22" t="s">
        <v>20</v>
      </c>
      <c r="C70" s="2">
        <f>SUM(C72:C79)</f>
        <v>20</v>
      </c>
      <c r="D70" s="2">
        <f t="shared" ref="D70:E70" si="15">SUM(D72:D79)</f>
        <v>154</v>
      </c>
      <c r="E70" s="2">
        <f t="shared" si="15"/>
        <v>52</v>
      </c>
      <c r="F70" s="7">
        <f>SUM(F72:F79)</f>
        <v>206</v>
      </c>
      <c r="N70" s="10"/>
      <c r="O70" s="10"/>
      <c r="P70" s="10"/>
      <c r="Q70" s="10"/>
      <c r="R70" s="10"/>
    </row>
    <row r="71" spans="2:18" ht="15" customHeight="1" x14ac:dyDescent="0.2">
      <c r="B71" s="22"/>
      <c r="C71" s="2"/>
      <c r="D71" s="2"/>
      <c r="E71" s="2"/>
      <c r="F71" s="7"/>
      <c r="N71" s="10"/>
      <c r="O71" s="10"/>
      <c r="P71" s="10"/>
      <c r="Q71" s="10"/>
      <c r="R71" s="10"/>
    </row>
    <row r="72" spans="2:18" ht="15" customHeight="1" x14ac:dyDescent="0.2">
      <c r="B72" s="22" t="s">
        <v>21</v>
      </c>
      <c r="C72" s="2">
        <v>3</v>
      </c>
      <c r="D72" s="2">
        <v>18</v>
      </c>
      <c r="E72" s="2">
        <v>6</v>
      </c>
      <c r="F72" s="7">
        <v>24</v>
      </c>
      <c r="N72" s="10"/>
      <c r="O72" s="10"/>
      <c r="P72" s="10"/>
      <c r="Q72" s="10"/>
      <c r="R72" s="10"/>
    </row>
    <row r="73" spans="2:18" ht="15" customHeight="1" x14ac:dyDescent="0.2">
      <c r="B73" s="22" t="s">
        <v>110</v>
      </c>
      <c r="C73" s="2">
        <v>1</v>
      </c>
      <c r="D73" s="2">
        <v>4</v>
      </c>
      <c r="E73" s="2">
        <v>0</v>
      </c>
      <c r="F73" s="7">
        <v>4</v>
      </c>
      <c r="N73" s="10"/>
      <c r="O73" s="10"/>
      <c r="P73" s="10"/>
      <c r="Q73" s="10"/>
      <c r="R73" s="10"/>
    </row>
    <row r="74" spans="2:18" ht="15" customHeight="1" x14ac:dyDescent="0.2">
      <c r="B74" s="22" t="s">
        <v>22</v>
      </c>
      <c r="C74" s="2">
        <v>4</v>
      </c>
      <c r="D74" s="2">
        <v>23</v>
      </c>
      <c r="E74" s="2">
        <v>8</v>
      </c>
      <c r="F74" s="7">
        <v>31</v>
      </c>
      <c r="N74" s="10"/>
      <c r="O74" s="10"/>
      <c r="P74" s="10"/>
      <c r="Q74" s="10"/>
      <c r="R74" s="10"/>
    </row>
    <row r="75" spans="2:18" ht="15" customHeight="1" x14ac:dyDescent="0.2">
      <c r="B75" s="22" t="s">
        <v>171</v>
      </c>
      <c r="C75" s="2">
        <v>1</v>
      </c>
      <c r="D75" s="2">
        <v>6</v>
      </c>
      <c r="E75" s="2">
        <v>5</v>
      </c>
      <c r="F75" s="7">
        <v>11</v>
      </c>
      <c r="N75" s="10"/>
      <c r="O75" s="10"/>
      <c r="P75" s="10"/>
      <c r="Q75" s="10"/>
      <c r="R75" s="10"/>
    </row>
    <row r="76" spans="2:18" ht="15" customHeight="1" x14ac:dyDescent="0.2">
      <c r="B76" s="22" t="s">
        <v>23</v>
      </c>
      <c r="C76" s="2">
        <v>3</v>
      </c>
      <c r="D76" s="2">
        <v>24</v>
      </c>
      <c r="E76" s="2">
        <v>9</v>
      </c>
      <c r="F76" s="7">
        <v>33</v>
      </c>
      <c r="N76" s="10"/>
      <c r="O76" s="10"/>
      <c r="P76" s="10"/>
      <c r="Q76" s="10"/>
      <c r="R76" s="10"/>
    </row>
    <row r="77" spans="2:18" ht="15" customHeight="1" x14ac:dyDescent="0.2">
      <c r="B77" s="22" t="s">
        <v>24</v>
      </c>
      <c r="C77" s="2">
        <v>5</v>
      </c>
      <c r="D77" s="2">
        <v>54</v>
      </c>
      <c r="E77" s="2">
        <v>15</v>
      </c>
      <c r="F77" s="7">
        <v>69</v>
      </c>
      <c r="N77" s="10"/>
      <c r="O77" s="10"/>
      <c r="P77" s="10"/>
      <c r="Q77" s="10"/>
      <c r="R77" s="10"/>
    </row>
    <row r="78" spans="2:18" ht="15" customHeight="1" x14ac:dyDescent="0.2">
      <c r="B78" s="22" t="s">
        <v>77</v>
      </c>
      <c r="C78" s="2">
        <v>2</v>
      </c>
      <c r="D78" s="2">
        <v>22</v>
      </c>
      <c r="E78" s="2">
        <v>8</v>
      </c>
      <c r="F78" s="7">
        <v>30</v>
      </c>
      <c r="N78" s="10"/>
      <c r="O78" s="10"/>
      <c r="P78" s="10"/>
      <c r="Q78" s="10"/>
      <c r="R78" s="10"/>
    </row>
    <row r="79" spans="2:18" ht="15" customHeight="1" x14ac:dyDescent="0.2">
      <c r="B79" s="23" t="s">
        <v>172</v>
      </c>
      <c r="C79" s="3">
        <v>1</v>
      </c>
      <c r="D79" s="3">
        <v>3</v>
      </c>
      <c r="E79" s="3">
        <v>1</v>
      </c>
      <c r="F79" s="4">
        <v>4</v>
      </c>
      <c r="N79" s="10"/>
      <c r="O79" s="10"/>
      <c r="P79" s="10"/>
      <c r="Q79" s="10"/>
      <c r="R79" s="10"/>
    </row>
    <row r="80" spans="2:18" ht="15" customHeight="1" x14ac:dyDescent="0.2">
      <c r="B80" s="22"/>
      <c r="C80" s="2"/>
      <c r="D80" s="2"/>
      <c r="E80" s="2"/>
      <c r="F80" s="7"/>
      <c r="N80" s="10"/>
      <c r="O80" s="10"/>
      <c r="P80" s="10"/>
      <c r="Q80" s="10"/>
      <c r="R80" s="10"/>
    </row>
    <row r="81" spans="2:18" ht="15" customHeight="1" x14ac:dyDescent="0.2">
      <c r="B81" s="22"/>
      <c r="C81" s="2" t="s">
        <v>3</v>
      </c>
      <c r="D81" s="2" t="s">
        <v>181</v>
      </c>
      <c r="E81" s="2" t="s">
        <v>180</v>
      </c>
      <c r="F81" s="7" t="s">
        <v>182</v>
      </c>
      <c r="N81" s="10"/>
      <c r="O81" s="10"/>
      <c r="P81" s="10"/>
      <c r="Q81" s="10"/>
      <c r="R81" s="10"/>
    </row>
    <row r="82" spans="2:18" ht="15" customHeight="1" x14ac:dyDescent="0.2">
      <c r="B82" s="22" t="s">
        <v>25</v>
      </c>
      <c r="C82" s="2">
        <f>SUM(C84:C85)</f>
        <v>2</v>
      </c>
      <c r="D82" s="2">
        <f>SUM(D84:D85)</f>
        <v>17</v>
      </c>
      <c r="E82" s="2">
        <f>SUM(E84:E85)</f>
        <v>1</v>
      </c>
      <c r="F82" s="7">
        <f>SUM(F84:F85)</f>
        <v>18</v>
      </c>
      <c r="N82" s="10"/>
      <c r="O82" s="10"/>
      <c r="P82" s="10"/>
      <c r="Q82" s="10"/>
      <c r="R82" s="10"/>
    </row>
    <row r="83" spans="2:18" s="13" customFormat="1" ht="15" customHeight="1" x14ac:dyDescent="0.2">
      <c r="B83" s="22"/>
      <c r="C83" s="27"/>
      <c r="D83" s="27"/>
      <c r="E83" s="27"/>
      <c r="F83" s="32"/>
      <c r="H83" s="8"/>
      <c r="I83" s="8"/>
      <c r="J83" s="8"/>
      <c r="K83" s="8"/>
      <c r="L83" s="8"/>
      <c r="M83" s="8"/>
      <c r="N83" s="10"/>
      <c r="O83" s="10"/>
      <c r="P83" s="10"/>
      <c r="Q83" s="10"/>
      <c r="R83" s="10"/>
    </row>
    <row r="84" spans="2:18" s="13" customFormat="1" ht="15" customHeight="1" x14ac:dyDescent="0.2">
      <c r="B84" s="22" t="s">
        <v>26</v>
      </c>
      <c r="C84" s="2">
        <v>1</v>
      </c>
      <c r="D84" s="2">
        <v>9</v>
      </c>
      <c r="E84" s="2">
        <v>1</v>
      </c>
      <c r="F84" s="7">
        <v>10</v>
      </c>
      <c r="H84" s="8"/>
      <c r="I84" s="8"/>
      <c r="J84" s="8"/>
      <c r="K84" s="8"/>
      <c r="L84" s="8"/>
      <c r="M84" s="8"/>
      <c r="N84" s="10"/>
      <c r="O84" s="10"/>
      <c r="P84" s="10"/>
      <c r="Q84" s="10"/>
      <c r="R84" s="10"/>
    </row>
    <row r="85" spans="2:18" s="13" customFormat="1" ht="15" customHeight="1" x14ac:dyDescent="0.2">
      <c r="B85" s="23" t="s">
        <v>78</v>
      </c>
      <c r="C85" s="3">
        <v>1</v>
      </c>
      <c r="D85" s="3">
        <v>8</v>
      </c>
      <c r="E85" s="3">
        <v>0</v>
      </c>
      <c r="F85" s="4">
        <v>8</v>
      </c>
      <c r="H85" s="8"/>
      <c r="I85" s="8"/>
      <c r="J85" s="8"/>
      <c r="K85" s="8"/>
      <c r="L85" s="8"/>
      <c r="M85" s="8"/>
      <c r="N85" s="10"/>
      <c r="O85" s="10"/>
      <c r="P85" s="10"/>
      <c r="Q85" s="10"/>
      <c r="R85" s="10"/>
    </row>
    <row r="86" spans="2:18" ht="15" customHeight="1" x14ac:dyDescent="0.2">
      <c r="B86" s="22"/>
      <c r="C86" s="2"/>
      <c r="D86" s="2"/>
      <c r="E86" s="2"/>
      <c r="F86" s="7"/>
      <c r="N86" s="10"/>
      <c r="O86" s="10"/>
      <c r="P86" s="10"/>
      <c r="Q86" s="10"/>
      <c r="R86" s="10"/>
    </row>
    <row r="87" spans="2:18" ht="15" customHeight="1" x14ac:dyDescent="0.2">
      <c r="B87" s="22"/>
      <c r="C87" s="2" t="s">
        <v>3</v>
      </c>
      <c r="D87" s="2" t="s">
        <v>181</v>
      </c>
      <c r="E87" s="2" t="s">
        <v>180</v>
      </c>
      <c r="F87" s="7" t="s">
        <v>182</v>
      </c>
      <c r="N87" s="10"/>
      <c r="O87" s="10"/>
      <c r="P87" s="10"/>
      <c r="Q87" s="10"/>
      <c r="R87" s="10"/>
    </row>
    <row r="88" spans="2:18" ht="15" customHeight="1" x14ac:dyDescent="0.2">
      <c r="B88" s="22" t="s">
        <v>27</v>
      </c>
      <c r="C88" s="2">
        <f>C90</f>
        <v>1</v>
      </c>
      <c r="D88" s="2">
        <f t="shared" ref="D88:E88" si="16">D90</f>
        <v>134</v>
      </c>
      <c r="E88" s="2">
        <f t="shared" si="16"/>
        <v>52</v>
      </c>
      <c r="F88" s="7">
        <f>F90</f>
        <v>186</v>
      </c>
      <c r="N88" s="10"/>
      <c r="O88" s="10"/>
      <c r="P88" s="10"/>
      <c r="Q88" s="10"/>
      <c r="R88" s="10"/>
    </row>
    <row r="89" spans="2:18" ht="15" customHeight="1" x14ac:dyDescent="0.2">
      <c r="B89" s="22"/>
      <c r="C89" s="27"/>
      <c r="D89" s="27"/>
      <c r="E89" s="27"/>
      <c r="F89" s="32"/>
      <c r="N89" s="10"/>
      <c r="O89" s="10"/>
      <c r="P89" s="10"/>
      <c r="Q89" s="10"/>
      <c r="R89" s="10"/>
    </row>
    <row r="90" spans="2:18" ht="15" customHeight="1" x14ac:dyDescent="0.2">
      <c r="B90" s="23" t="s">
        <v>28</v>
      </c>
      <c r="C90" s="3">
        <v>1</v>
      </c>
      <c r="D90" s="3">
        <v>134</v>
      </c>
      <c r="E90" s="3">
        <v>52</v>
      </c>
      <c r="F90" s="4">
        <v>186</v>
      </c>
      <c r="N90" s="10"/>
      <c r="O90" s="10"/>
      <c r="P90" s="10"/>
      <c r="Q90" s="10"/>
      <c r="R90" s="10"/>
    </row>
    <row r="91" spans="2:18" ht="15" customHeight="1" x14ac:dyDescent="0.2">
      <c r="B91" s="33"/>
      <c r="C91" s="2"/>
      <c r="D91" s="2"/>
      <c r="E91" s="2"/>
      <c r="F91" s="2"/>
      <c r="N91" s="10"/>
      <c r="O91" s="10"/>
      <c r="P91" s="10"/>
      <c r="Q91" s="10"/>
      <c r="R91" s="10"/>
    </row>
    <row r="92" spans="2:18" ht="15" customHeight="1" x14ac:dyDescent="0.25">
      <c r="B92" s="116" t="s">
        <v>29</v>
      </c>
      <c r="C92" s="112" t="s">
        <v>3</v>
      </c>
      <c r="D92" s="112" t="s">
        <v>181</v>
      </c>
      <c r="E92" s="112" t="s">
        <v>180</v>
      </c>
      <c r="F92" s="114" t="s">
        <v>182</v>
      </c>
      <c r="N92" s="10"/>
      <c r="O92" s="10"/>
      <c r="P92" s="10"/>
      <c r="Q92" s="10"/>
      <c r="R92" s="10"/>
    </row>
    <row r="93" spans="2:18" ht="15" customHeight="1" x14ac:dyDescent="0.25">
      <c r="B93" s="104"/>
      <c r="C93" s="113">
        <f>C96+C102+C107+C112+C120</f>
        <v>22</v>
      </c>
      <c r="D93" s="113">
        <f t="shared" ref="D93:E93" si="17">D96+D102+D107+D112+D120</f>
        <v>222</v>
      </c>
      <c r="E93" s="113">
        <f t="shared" si="17"/>
        <v>80</v>
      </c>
      <c r="F93" s="115">
        <f>F96+F102+F107+F112+F120</f>
        <v>302</v>
      </c>
      <c r="N93" s="10"/>
      <c r="O93" s="10"/>
      <c r="P93" s="10"/>
      <c r="Q93" s="10"/>
      <c r="R93" s="10"/>
    </row>
    <row r="94" spans="2:18" ht="15" customHeight="1" x14ac:dyDescent="0.2">
      <c r="B94" s="22"/>
      <c r="C94" s="2"/>
      <c r="D94" s="2"/>
      <c r="E94" s="2"/>
      <c r="F94" s="7"/>
      <c r="N94" s="10"/>
      <c r="O94" s="10"/>
      <c r="P94" s="10"/>
      <c r="Q94" s="10"/>
      <c r="R94" s="10"/>
    </row>
    <row r="95" spans="2:18" ht="15" customHeight="1" x14ac:dyDescent="0.2">
      <c r="B95" s="22"/>
      <c r="C95" s="2" t="s">
        <v>3</v>
      </c>
      <c r="D95" s="2" t="s">
        <v>181</v>
      </c>
      <c r="E95" s="2" t="s">
        <v>180</v>
      </c>
      <c r="F95" s="7" t="s">
        <v>182</v>
      </c>
      <c r="N95" s="10"/>
      <c r="O95" s="10"/>
      <c r="P95" s="10"/>
      <c r="Q95" s="10"/>
      <c r="R95" s="10"/>
    </row>
    <row r="96" spans="2:18" ht="15" customHeight="1" x14ac:dyDescent="0.2">
      <c r="B96" s="22" t="s">
        <v>1</v>
      </c>
      <c r="C96" s="2">
        <f>SUM(C98:C99)</f>
        <v>3</v>
      </c>
      <c r="D96" s="2">
        <f t="shared" ref="D96:E96" si="18">SUM(D98:D99)</f>
        <v>18</v>
      </c>
      <c r="E96" s="2">
        <f t="shared" si="18"/>
        <v>5</v>
      </c>
      <c r="F96" s="7">
        <f>SUM(F98:F99)</f>
        <v>23</v>
      </c>
      <c r="N96" s="10"/>
      <c r="O96" s="10"/>
      <c r="P96" s="10"/>
      <c r="Q96" s="10"/>
      <c r="R96" s="10"/>
    </row>
    <row r="97" spans="2:18" ht="15" customHeight="1" x14ac:dyDescent="0.2">
      <c r="B97" s="22" t="s">
        <v>2</v>
      </c>
      <c r="C97" s="2"/>
      <c r="D97" s="2"/>
      <c r="E97" s="2"/>
      <c r="F97" s="7"/>
      <c r="N97" s="10"/>
      <c r="O97" s="10"/>
      <c r="P97" s="10"/>
      <c r="Q97" s="10"/>
      <c r="R97" s="10"/>
    </row>
    <row r="98" spans="2:18" ht="15" customHeight="1" x14ac:dyDescent="0.2">
      <c r="B98" s="22" t="s">
        <v>4</v>
      </c>
      <c r="C98" s="2">
        <v>2</v>
      </c>
      <c r="D98" s="2">
        <v>9</v>
      </c>
      <c r="E98" s="2">
        <v>4</v>
      </c>
      <c r="F98" s="7">
        <v>13</v>
      </c>
      <c r="N98" s="10"/>
      <c r="O98" s="10"/>
      <c r="P98" s="10"/>
      <c r="Q98" s="10"/>
      <c r="R98" s="10"/>
    </row>
    <row r="99" spans="2:18" s="13" customFormat="1" ht="15" customHeight="1" x14ac:dyDescent="0.2">
      <c r="B99" s="22" t="s">
        <v>5</v>
      </c>
      <c r="C99" s="2">
        <v>1</v>
      </c>
      <c r="D99" s="2">
        <v>9</v>
      </c>
      <c r="E99" s="2">
        <v>1</v>
      </c>
      <c r="F99" s="7">
        <v>10</v>
      </c>
      <c r="H99" s="8"/>
      <c r="I99" s="8"/>
      <c r="J99" s="8"/>
      <c r="K99" s="8"/>
      <c r="L99" s="8"/>
      <c r="M99" s="8"/>
      <c r="N99" s="10"/>
      <c r="O99" s="10"/>
      <c r="P99" s="10"/>
      <c r="Q99" s="10"/>
      <c r="R99" s="10"/>
    </row>
    <row r="100" spans="2:18" ht="15" customHeight="1" x14ac:dyDescent="0.2">
      <c r="B100" s="22"/>
      <c r="C100" s="2"/>
      <c r="D100" s="2"/>
      <c r="E100" s="2"/>
      <c r="F100" s="7"/>
      <c r="N100" s="10"/>
      <c r="O100" s="10"/>
      <c r="P100" s="10"/>
      <c r="Q100" s="10"/>
      <c r="R100" s="10"/>
    </row>
    <row r="101" spans="2:18" ht="15" customHeight="1" x14ac:dyDescent="0.2">
      <c r="B101" s="22"/>
      <c r="C101" s="2" t="s">
        <v>3</v>
      </c>
      <c r="D101" s="2" t="s">
        <v>181</v>
      </c>
      <c r="E101" s="2" t="s">
        <v>180</v>
      </c>
      <c r="F101" s="7" t="s">
        <v>182</v>
      </c>
      <c r="N101" s="10"/>
      <c r="O101" s="10"/>
      <c r="P101" s="10"/>
      <c r="Q101" s="10"/>
      <c r="R101" s="10"/>
    </row>
    <row r="102" spans="2:18" ht="15" customHeight="1" x14ac:dyDescent="0.2">
      <c r="B102" s="22" t="s">
        <v>25</v>
      </c>
      <c r="C102" s="2">
        <f>C104</f>
        <v>2</v>
      </c>
      <c r="D102" s="2">
        <f t="shared" ref="D102:E102" si="19">D104</f>
        <v>8</v>
      </c>
      <c r="E102" s="2">
        <f t="shared" si="19"/>
        <v>1</v>
      </c>
      <c r="F102" s="7">
        <f>F104</f>
        <v>9</v>
      </c>
      <c r="N102" s="10"/>
      <c r="O102" s="10"/>
      <c r="P102" s="10"/>
      <c r="Q102" s="10"/>
      <c r="R102" s="10"/>
    </row>
    <row r="103" spans="2:18" ht="15" customHeight="1" x14ac:dyDescent="0.2">
      <c r="B103" s="22"/>
      <c r="C103" s="27"/>
      <c r="D103" s="27"/>
      <c r="E103" s="27"/>
      <c r="F103" s="32"/>
      <c r="N103" s="10"/>
      <c r="O103" s="10"/>
      <c r="P103" s="10"/>
      <c r="Q103" s="10"/>
      <c r="R103" s="10"/>
    </row>
    <row r="104" spans="2:18" ht="15" customHeight="1" x14ac:dyDescent="0.2">
      <c r="B104" s="22" t="s">
        <v>179</v>
      </c>
      <c r="C104" s="2">
        <v>2</v>
      </c>
      <c r="D104" s="2">
        <v>8</v>
      </c>
      <c r="E104" s="2">
        <v>1</v>
      </c>
      <c r="F104" s="7">
        <v>9</v>
      </c>
      <c r="N104" s="10"/>
      <c r="O104" s="10"/>
      <c r="P104" s="10"/>
      <c r="Q104" s="10"/>
      <c r="R104" s="10"/>
    </row>
    <row r="105" spans="2:18" ht="15" customHeight="1" x14ac:dyDescent="0.2">
      <c r="B105" s="52"/>
      <c r="F105" s="53"/>
      <c r="N105" s="10"/>
      <c r="O105" s="10"/>
      <c r="P105" s="10"/>
      <c r="Q105" s="10"/>
      <c r="R105" s="10"/>
    </row>
    <row r="106" spans="2:18" s="13" customFormat="1" ht="15" customHeight="1" x14ac:dyDescent="0.2">
      <c r="B106" s="22"/>
      <c r="C106" s="2" t="s">
        <v>3</v>
      </c>
      <c r="D106" s="2" t="s">
        <v>181</v>
      </c>
      <c r="E106" s="2" t="s">
        <v>180</v>
      </c>
      <c r="F106" s="7" t="s">
        <v>182</v>
      </c>
      <c r="H106" s="8"/>
      <c r="I106" s="8"/>
      <c r="J106" s="8"/>
      <c r="K106" s="8"/>
      <c r="L106" s="8"/>
      <c r="M106" s="8"/>
      <c r="N106" s="10"/>
      <c r="O106" s="10"/>
      <c r="P106" s="10"/>
      <c r="Q106" s="10"/>
      <c r="R106" s="10"/>
    </row>
    <row r="107" spans="2:18" ht="15" customHeight="1" x14ac:dyDescent="0.2">
      <c r="B107" s="22" t="s">
        <v>30</v>
      </c>
      <c r="C107" s="2">
        <f>C109</f>
        <v>1</v>
      </c>
      <c r="D107" s="2">
        <f t="shared" ref="D107:E107" si="20">D109</f>
        <v>39</v>
      </c>
      <c r="E107" s="2">
        <f t="shared" si="20"/>
        <v>24</v>
      </c>
      <c r="F107" s="7">
        <f>F109</f>
        <v>63</v>
      </c>
      <c r="N107" s="10"/>
      <c r="O107" s="10"/>
      <c r="P107" s="10"/>
      <c r="Q107" s="10"/>
      <c r="R107" s="10"/>
    </row>
    <row r="108" spans="2:18" ht="15" customHeight="1" x14ac:dyDescent="0.2">
      <c r="B108" s="22" t="s">
        <v>2</v>
      </c>
      <c r="C108" s="2"/>
      <c r="D108" s="2"/>
      <c r="E108" s="2"/>
      <c r="F108" s="7"/>
      <c r="N108" s="10"/>
      <c r="O108" s="10"/>
      <c r="P108" s="10"/>
      <c r="Q108" s="10"/>
      <c r="R108" s="10"/>
    </row>
    <row r="109" spans="2:18" ht="15" customHeight="1" x14ac:dyDescent="0.2">
      <c r="B109" s="22" t="s">
        <v>28</v>
      </c>
      <c r="C109" s="2">
        <v>1</v>
      </c>
      <c r="D109" s="2">
        <v>39</v>
      </c>
      <c r="E109" s="2">
        <v>24</v>
      </c>
      <c r="F109" s="7">
        <v>63</v>
      </c>
      <c r="N109" s="10"/>
      <c r="O109" s="10"/>
      <c r="P109" s="10"/>
      <c r="Q109" s="10"/>
      <c r="R109" s="10"/>
    </row>
    <row r="110" spans="2:18" ht="15" customHeight="1" x14ac:dyDescent="0.2">
      <c r="B110" s="22"/>
      <c r="C110" s="2"/>
      <c r="D110" s="2"/>
      <c r="E110" s="2"/>
      <c r="F110" s="7"/>
      <c r="N110" s="10"/>
      <c r="O110" s="10"/>
      <c r="P110" s="10"/>
      <c r="Q110" s="10"/>
      <c r="R110" s="10"/>
    </row>
    <row r="111" spans="2:18" ht="15" customHeight="1" x14ac:dyDescent="0.2">
      <c r="B111" s="22"/>
      <c r="C111" s="2" t="s">
        <v>3</v>
      </c>
      <c r="D111" s="2" t="s">
        <v>181</v>
      </c>
      <c r="E111" s="2" t="s">
        <v>180</v>
      </c>
      <c r="F111" s="7" t="s">
        <v>182</v>
      </c>
      <c r="N111" s="10"/>
      <c r="O111" s="10"/>
      <c r="P111" s="10"/>
      <c r="Q111" s="10"/>
      <c r="R111" s="10"/>
    </row>
    <row r="112" spans="2:18" ht="15" customHeight="1" x14ac:dyDescent="0.2">
      <c r="B112" s="22" t="s">
        <v>31</v>
      </c>
      <c r="C112" s="2">
        <f>SUM(C114:C117)</f>
        <v>11</v>
      </c>
      <c r="D112" s="2">
        <f t="shared" ref="D112:E112" si="21">SUM(D114:D117)</f>
        <v>145</v>
      </c>
      <c r="E112" s="2">
        <f t="shared" si="21"/>
        <v>47</v>
      </c>
      <c r="F112" s="7">
        <f>SUM(F114:F117)</f>
        <v>192</v>
      </c>
      <c r="N112" s="10"/>
      <c r="O112" s="10"/>
      <c r="P112" s="10"/>
      <c r="Q112" s="10"/>
      <c r="R112" s="10"/>
    </row>
    <row r="113" spans="2:18" ht="15" customHeight="1" x14ac:dyDescent="0.2">
      <c r="B113" s="22" t="s">
        <v>2</v>
      </c>
      <c r="C113" s="2"/>
      <c r="D113" s="2"/>
      <c r="E113" s="2"/>
      <c r="F113" s="7"/>
      <c r="N113" s="10"/>
      <c r="O113" s="10"/>
      <c r="P113" s="10"/>
      <c r="Q113" s="10"/>
      <c r="R113" s="10"/>
    </row>
    <row r="114" spans="2:18" ht="15" customHeight="1" x14ac:dyDescent="0.2">
      <c r="B114" s="22" t="s">
        <v>32</v>
      </c>
      <c r="C114" s="2">
        <v>3</v>
      </c>
      <c r="D114" s="2">
        <v>36</v>
      </c>
      <c r="E114" s="2">
        <v>20</v>
      </c>
      <c r="F114" s="7">
        <v>56</v>
      </c>
      <c r="N114" s="10"/>
      <c r="O114" s="10"/>
      <c r="P114" s="10"/>
      <c r="Q114" s="10"/>
      <c r="R114" s="10"/>
    </row>
    <row r="115" spans="2:18" ht="15" customHeight="1" x14ac:dyDescent="0.2">
      <c r="B115" s="22" t="s">
        <v>33</v>
      </c>
      <c r="C115" s="2">
        <v>3</v>
      </c>
      <c r="D115" s="2">
        <v>46</v>
      </c>
      <c r="E115" s="2">
        <v>9</v>
      </c>
      <c r="F115" s="7">
        <v>55</v>
      </c>
      <c r="N115" s="10"/>
      <c r="O115" s="10"/>
      <c r="P115" s="10"/>
      <c r="Q115" s="10"/>
      <c r="R115" s="10"/>
    </row>
    <row r="116" spans="2:18" ht="15" customHeight="1" x14ac:dyDescent="0.2">
      <c r="B116" s="22" t="s">
        <v>34</v>
      </c>
      <c r="C116" s="2">
        <v>3</v>
      </c>
      <c r="D116" s="2">
        <v>48</v>
      </c>
      <c r="E116" s="2">
        <v>14</v>
      </c>
      <c r="F116" s="7">
        <v>62</v>
      </c>
      <c r="N116" s="10"/>
      <c r="O116" s="10"/>
      <c r="P116" s="10"/>
      <c r="Q116" s="10"/>
      <c r="R116" s="10"/>
    </row>
    <row r="117" spans="2:18" ht="15" customHeight="1" x14ac:dyDescent="0.2">
      <c r="B117" s="22" t="s">
        <v>79</v>
      </c>
      <c r="C117" s="2">
        <v>2</v>
      </c>
      <c r="D117" s="2">
        <v>15</v>
      </c>
      <c r="E117" s="2">
        <v>4</v>
      </c>
      <c r="F117" s="7">
        <v>19</v>
      </c>
      <c r="N117" s="10"/>
      <c r="O117" s="10"/>
      <c r="P117" s="10"/>
      <c r="Q117" s="10"/>
      <c r="R117" s="10"/>
    </row>
    <row r="118" spans="2:18" ht="15" customHeight="1" x14ac:dyDescent="0.2">
      <c r="B118" s="22"/>
      <c r="C118" s="2"/>
      <c r="D118" s="2"/>
      <c r="E118" s="2"/>
      <c r="F118" s="7"/>
    </row>
    <row r="119" spans="2:18" ht="15" customHeight="1" x14ac:dyDescent="0.2">
      <c r="B119" s="22"/>
      <c r="C119" s="2" t="s">
        <v>3</v>
      </c>
      <c r="D119" s="2" t="s">
        <v>181</v>
      </c>
      <c r="E119" s="2" t="s">
        <v>180</v>
      </c>
      <c r="F119" s="7" t="s">
        <v>182</v>
      </c>
    </row>
    <row r="120" spans="2:18" ht="15" customHeight="1" x14ac:dyDescent="0.2">
      <c r="B120" s="22" t="s">
        <v>9</v>
      </c>
      <c r="C120" s="2">
        <f>C123</f>
        <v>5</v>
      </c>
      <c r="D120" s="2">
        <f t="shared" ref="D120:E120" si="22">D123</f>
        <v>12</v>
      </c>
      <c r="E120" s="2">
        <f t="shared" si="22"/>
        <v>3</v>
      </c>
      <c r="F120" s="7">
        <f>F123</f>
        <v>15</v>
      </c>
    </row>
    <row r="121" spans="2:18" ht="15" customHeight="1" x14ac:dyDescent="0.2">
      <c r="B121" s="22"/>
      <c r="C121" s="2"/>
      <c r="D121" s="2"/>
      <c r="E121" s="2"/>
      <c r="F121" s="7"/>
    </row>
    <row r="122" spans="2:18" ht="15" customHeight="1" x14ac:dyDescent="0.2">
      <c r="B122" s="22"/>
      <c r="C122" s="2" t="s">
        <v>3</v>
      </c>
      <c r="D122" s="2" t="s">
        <v>181</v>
      </c>
      <c r="E122" s="2" t="s">
        <v>180</v>
      </c>
      <c r="F122" s="7" t="s">
        <v>182</v>
      </c>
    </row>
    <row r="123" spans="2:18" ht="15" customHeight="1" x14ac:dyDescent="0.2">
      <c r="B123" s="34" t="s">
        <v>10</v>
      </c>
      <c r="C123" s="2">
        <f>SUM(C125:C129)</f>
        <v>5</v>
      </c>
      <c r="D123" s="2">
        <f t="shared" ref="D123:E123" si="23">SUM(D125:D129)</f>
        <v>12</v>
      </c>
      <c r="E123" s="2">
        <f t="shared" si="23"/>
        <v>3</v>
      </c>
      <c r="F123" s="7">
        <f>SUM(F125:F129)</f>
        <v>15</v>
      </c>
    </row>
    <row r="124" spans="2:18" ht="15" customHeight="1" x14ac:dyDescent="0.2">
      <c r="B124" s="22"/>
      <c r="C124" s="27"/>
      <c r="D124" s="27"/>
      <c r="E124" s="27"/>
      <c r="F124" s="32"/>
    </row>
    <row r="125" spans="2:18" ht="15" customHeight="1" x14ac:dyDescent="0.2">
      <c r="B125" s="22" t="s">
        <v>35</v>
      </c>
      <c r="C125" s="2">
        <v>1</v>
      </c>
      <c r="D125" s="2">
        <v>7</v>
      </c>
      <c r="E125" s="2">
        <v>1</v>
      </c>
      <c r="F125" s="7">
        <v>8</v>
      </c>
    </row>
    <row r="126" spans="2:18" ht="15" customHeight="1" x14ac:dyDescent="0.2">
      <c r="B126" s="22" t="s">
        <v>36</v>
      </c>
      <c r="C126" s="2">
        <v>1</v>
      </c>
      <c r="D126" s="2">
        <v>1</v>
      </c>
      <c r="E126" s="2">
        <v>0</v>
      </c>
      <c r="F126" s="7">
        <v>1</v>
      </c>
    </row>
    <row r="127" spans="2:18" s="13" customFormat="1" ht="15" customHeight="1" x14ac:dyDescent="0.2">
      <c r="B127" s="22" t="s">
        <v>13</v>
      </c>
      <c r="C127" s="2">
        <v>1</v>
      </c>
      <c r="D127" s="2">
        <v>3</v>
      </c>
      <c r="E127" s="2">
        <v>1</v>
      </c>
      <c r="F127" s="7">
        <v>4</v>
      </c>
    </row>
    <row r="128" spans="2:18" s="13" customFormat="1" ht="15" customHeight="1" x14ac:dyDescent="0.2">
      <c r="B128" s="22" t="s">
        <v>14</v>
      </c>
      <c r="C128" s="2">
        <v>1</v>
      </c>
      <c r="D128" s="2">
        <v>1</v>
      </c>
      <c r="E128" s="2">
        <v>0</v>
      </c>
      <c r="F128" s="7">
        <v>1</v>
      </c>
    </row>
    <row r="129" spans="2:6" ht="15" customHeight="1" x14ac:dyDescent="0.2">
      <c r="B129" s="23" t="s">
        <v>15</v>
      </c>
      <c r="C129" s="3">
        <v>1</v>
      </c>
      <c r="D129" s="3">
        <v>0</v>
      </c>
      <c r="E129" s="3">
        <v>1</v>
      </c>
      <c r="F129" s="4">
        <v>1</v>
      </c>
    </row>
    <row r="130" spans="2:6" ht="15" customHeight="1" x14ac:dyDescent="0.2">
      <c r="B130" s="33"/>
      <c r="C130" s="2"/>
      <c r="D130" s="2"/>
      <c r="E130" s="2"/>
      <c r="F130" s="2"/>
    </row>
    <row r="131" spans="2:6" ht="15" customHeight="1" x14ac:dyDescent="0.25">
      <c r="B131" s="116" t="s">
        <v>37</v>
      </c>
      <c r="C131" s="112" t="s">
        <v>3</v>
      </c>
      <c r="D131" s="112" t="s">
        <v>181</v>
      </c>
      <c r="E131" s="112" t="s">
        <v>180</v>
      </c>
      <c r="F131" s="114" t="s">
        <v>182</v>
      </c>
    </row>
    <row r="132" spans="2:6" ht="15" customHeight="1" x14ac:dyDescent="0.25">
      <c r="B132" s="104"/>
      <c r="C132" s="113">
        <f>C135+C143+C148+C155+C171</f>
        <v>25</v>
      </c>
      <c r="D132" s="113">
        <f t="shared" ref="D132:E132" si="24">D135+D143+D148+D155+D171</f>
        <v>268</v>
      </c>
      <c r="E132" s="113">
        <f t="shared" si="24"/>
        <v>116</v>
      </c>
      <c r="F132" s="115">
        <f>F135+F143+F148+F155+F171</f>
        <v>384</v>
      </c>
    </row>
    <row r="133" spans="2:6" ht="15" customHeight="1" x14ac:dyDescent="0.2">
      <c r="B133" s="57"/>
      <c r="C133" s="18"/>
      <c r="D133" s="18"/>
      <c r="E133" s="18"/>
      <c r="F133" s="19"/>
    </row>
    <row r="134" spans="2:6" ht="15" customHeight="1" x14ac:dyDescent="0.2">
      <c r="B134" s="35"/>
      <c r="C134" s="2" t="s">
        <v>3</v>
      </c>
      <c r="D134" s="2" t="s">
        <v>181</v>
      </c>
      <c r="E134" s="2" t="s">
        <v>180</v>
      </c>
      <c r="F134" s="7" t="s">
        <v>182</v>
      </c>
    </row>
    <row r="135" spans="2:6" ht="15" customHeight="1" x14ac:dyDescent="0.2">
      <c r="B135" s="22" t="s">
        <v>1</v>
      </c>
      <c r="C135" s="2">
        <f>SUM(C137:C140)</f>
        <v>7</v>
      </c>
      <c r="D135" s="2">
        <f t="shared" ref="D135:E135" si="25">SUM(D137:D140)</f>
        <v>36</v>
      </c>
      <c r="E135" s="2">
        <f t="shared" si="25"/>
        <v>9</v>
      </c>
      <c r="F135" s="7">
        <f>SUM(F137:F140)</f>
        <v>45</v>
      </c>
    </row>
    <row r="136" spans="2:6" ht="15" customHeight="1" x14ac:dyDescent="0.2">
      <c r="B136" s="22" t="s">
        <v>2</v>
      </c>
      <c r="C136" s="27"/>
      <c r="D136" s="27"/>
      <c r="E136" s="27"/>
      <c r="F136" s="32"/>
    </row>
    <row r="137" spans="2:6" ht="15" customHeight="1" x14ac:dyDescent="0.2">
      <c r="B137" s="22" t="s">
        <v>4</v>
      </c>
      <c r="C137" s="2">
        <v>2</v>
      </c>
      <c r="D137" s="2">
        <v>12</v>
      </c>
      <c r="E137" s="2">
        <v>2</v>
      </c>
      <c r="F137" s="7">
        <v>14</v>
      </c>
    </row>
    <row r="138" spans="2:6" ht="15" customHeight="1" x14ac:dyDescent="0.2">
      <c r="B138" s="22" t="s">
        <v>38</v>
      </c>
      <c r="C138" s="2">
        <v>2</v>
      </c>
      <c r="D138" s="2">
        <v>8</v>
      </c>
      <c r="E138" s="2">
        <v>3</v>
      </c>
      <c r="F138" s="7">
        <v>11</v>
      </c>
    </row>
    <row r="139" spans="2:6" ht="15" customHeight="1" x14ac:dyDescent="0.2">
      <c r="B139" s="22" t="s">
        <v>39</v>
      </c>
      <c r="C139" s="60">
        <v>2</v>
      </c>
      <c r="D139" s="2">
        <v>8</v>
      </c>
      <c r="E139" s="2">
        <v>3</v>
      </c>
      <c r="F139" s="7">
        <v>11</v>
      </c>
    </row>
    <row r="140" spans="2:6" ht="15" customHeight="1" x14ac:dyDescent="0.2">
      <c r="B140" s="22" t="s">
        <v>7</v>
      </c>
      <c r="C140" s="2">
        <v>1</v>
      </c>
      <c r="D140" s="2">
        <v>8</v>
      </c>
      <c r="E140" s="2">
        <v>1</v>
      </c>
      <c r="F140" s="7">
        <v>9</v>
      </c>
    </row>
    <row r="141" spans="2:6" ht="15" customHeight="1" x14ac:dyDescent="0.2">
      <c r="B141" s="22"/>
      <c r="C141" s="27"/>
      <c r="D141" s="27"/>
      <c r="E141" s="27"/>
      <c r="F141" s="32"/>
    </row>
    <row r="142" spans="2:6" s="13" customFormat="1" ht="15" customHeight="1" x14ac:dyDescent="0.2">
      <c r="B142" s="22"/>
      <c r="C142" s="2" t="s">
        <v>3</v>
      </c>
      <c r="D142" s="2" t="s">
        <v>181</v>
      </c>
      <c r="E142" s="2" t="s">
        <v>180</v>
      </c>
      <c r="F142" s="7" t="s">
        <v>182</v>
      </c>
    </row>
    <row r="143" spans="2:6" ht="15" customHeight="1" x14ac:dyDescent="0.2">
      <c r="B143" s="22" t="s">
        <v>40</v>
      </c>
      <c r="C143" s="2">
        <f>C145</f>
        <v>1</v>
      </c>
      <c r="D143" s="2">
        <f t="shared" ref="D143:E143" si="26">D145</f>
        <v>56</v>
      </c>
      <c r="E143" s="2">
        <f t="shared" si="26"/>
        <v>30</v>
      </c>
      <c r="F143" s="7">
        <f>F145</f>
        <v>86</v>
      </c>
    </row>
    <row r="144" spans="2:6" ht="15" customHeight="1" x14ac:dyDescent="0.2">
      <c r="B144" s="22" t="s">
        <v>2</v>
      </c>
      <c r="C144" s="2"/>
      <c r="D144" s="2"/>
      <c r="E144" s="2"/>
      <c r="F144" s="7"/>
    </row>
    <row r="145" spans="2:6" ht="15" customHeight="1" x14ac:dyDescent="0.2">
      <c r="B145" s="22" t="s">
        <v>28</v>
      </c>
      <c r="C145" s="2">
        <v>1</v>
      </c>
      <c r="D145" s="2">
        <v>56</v>
      </c>
      <c r="E145" s="2">
        <v>30</v>
      </c>
      <c r="F145" s="7">
        <v>86</v>
      </c>
    </row>
    <row r="146" spans="2:6" ht="15" customHeight="1" x14ac:dyDescent="0.2">
      <c r="B146" s="22"/>
      <c r="C146" s="2"/>
      <c r="D146" s="2"/>
      <c r="E146" s="2"/>
      <c r="F146" s="7"/>
    </row>
    <row r="147" spans="2:6" ht="15" customHeight="1" x14ac:dyDescent="0.2">
      <c r="B147" s="22"/>
      <c r="C147" s="2" t="s">
        <v>3</v>
      </c>
      <c r="D147" s="2" t="s">
        <v>181</v>
      </c>
      <c r="E147" s="2" t="s">
        <v>180</v>
      </c>
      <c r="F147" s="7" t="s">
        <v>182</v>
      </c>
    </row>
    <row r="148" spans="2:6" ht="15" customHeight="1" x14ac:dyDescent="0.2">
      <c r="B148" s="22" t="s">
        <v>31</v>
      </c>
      <c r="C148" s="2">
        <f>SUM(C150:C152)</f>
        <v>9</v>
      </c>
      <c r="D148" s="2">
        <f t="shared" ref="D148:E148" si="27">SUM(D150:D152)</f>
        <v>136</v>
      </c>
      <c r="E148" s="2">
        <f t="shared" si="27"/>
        <v>66</v>
      </c>
      <c r="F148" s="7">
        <f>SUM(F150:F152)</f>
        <v>202</v>
      </c>
    </row>
    <row r="149" spans="2:6" ht="15" customHeight="1" x14ac:dyDescent="0.2">
      <c r="B149" s="22" t="s">
        <v>2</v>
      </c>
      <c r="C149" s="2"/>
      <c r="D149" s="2"/>
      <c r="E149" s="2"/>
      <c r="F149" s="7"/>
    </row>
    <row r="150" spans="2:6" ht="15" customHeight="1" x14ac:dyDescent="0.2">
      <c r="B150" s="22" t="s">
        <v>41</v>
      </c>
      <c r="C150" s="2">
        <v>3</v>
      </c>
      <c r="D150" s="2">
        <v>51</v>
      </c>
      <c r="E150" s="2">
        <v>16</v>
      </c>
      <c r="F150" s="7">
        <v>67</v>
      </c>
    </row>
    <row r="151" spans="2:6" ht="15" customHeight="1" x14ac:dyDescent="0.2">
      <c r="B151" s="22" t="s">
        <v>42</v>
      </c>
      <c r="C151" s="2">
        <v>3</v>
      </c>
      <c r="D151" s="2">
        <v>53</v>
      </c>
      <c r="E151" s="2">
        <v>14</v>
      </c>
      <c r="F151" s="7">
        <v>67</v>
      </c>
    </row>
    <row r="152" spans="2:6" ht="15" customHeight="1" x14ac:dyDescent="0.2">
      <c r="B152" s="22" t="s">
        <v>43</v>
      </c>
      <c r="C152" s="2">
        <v>3</v>
      </c>
      <c r="D152" s="2">
        <v>32</v>
      </c>
      <c r="E152" s="2">
        <v>36</v>
      </c>
      <c r="F152" s="7">
        <v>68</v>
      </c>
    </row>
    <row r="153" spans="2:6" ht="15" customHeight="1" x14ac:dyDescent="0.2">
      <c r="B153" s="22"/>
      <c r="C153" s="2"/>
      <c r="D153" s="2"/>
      <c r="E153" s="2"/>
      <c r="F153" s="7"/>
    </row>
    <row r="154" spans="2:6" ht="15" customHeight="1" x14ac:dyDescent="0.2">
      <c r="B154" s="22"/>
      <c r="C154" s="2" t="s">
        <v>3</v>
      </c>
      <c r="D154" s="2" t="s">
        <v>181</v>
      </c>
      <c r="E154" s="2" t="s">
        <v>180</v>
      </c>
      <c r="F154" s="7" t="s">
        <v>182</v>
      </c>
    </row>
    <row r="155" spans="2:6" ht="15" customHeight="1" x14ac:dyDescent="0.2">
      <c r="B155" s="22" t="s">
        <v>9</v>
      </c>
      <c r="C155" s="2">
        <f>C158+C169</f>
        <v>7</v>
      </c>
      <c r="D155" s="2">
        <f t="shared" ref="D155:E155" si="28">D158+D169</f>
        <v>35</v>
      </c>
      <c r="E155" s="2">
        <f t="shared" si="28"/>
        <v>10</v>
      </c>
      <c r="F155" s="7">
        <f>F158+F169</f>
        <v>45</v>
      </c>
    </row>
    <row r="156" spans="2:6" ht="15" customHeight="1" x14ac:dyDescent="0.2">
      <c r="B156" s="22"/>
      <c r="C156" s="2"/>
      <c r="D156" s="2"/>
      <c r="E156" s="2"/>
      <c r="F156" s="7"/>
    </row>
    <row r="157" spans="2:6" ht="15" customHeight="1" x14ac:dyDescent="0.2">
      <c r="B157" s="22"/>
      <c r="C157" s="2" t="s">
        <v>3</v>
      </c>
      <c r="D157" s="2" t="s">
        <v>181</v>
      </c>
      <c r="E157" s="2" t="s">
        <v>180</v>
      </c>
      <c r="F157" s="7" t="s">
        <v>182</v>
      </c>
    </row>
    <row r="158" spans="2:6" s="13" customFormat="1" ht="15" customHeight="1" x14ac:dyDescent="0.2">
      <c r="B158" s="22" t="s">
        <v>10</v>
      </c>
      <c r="C158" s="2">
        <f>SUM(C160:C165)</f>
        <v>6</v>
      </c>
      <c r="D158" s="2">
        <f t="shared" ref="D158:E158" si="29">SUM(D160:D165)</f>
        <v>33</v>
      </c>
      <c r="E158" s="2">
        <f t="shared" si="29"/>
        <v>9</v>
      </c>
      <c r="F158" s="7">
        <f>SUM(F160:F165)</f>
        <v>42</v>
      </c>
    </row>
    <row r="159" spans="2:6" s="13" customFormat="1" ht="15" customHeight="1" x14ac:dyDescent="0.2">
      <c r="B159" s="22"/>
      <c r="C159" s="2"/>
      <c r="D159" s="2"/>
      <c r="E159" s="2"/>
      <c r="F159" s="7"/>
    </row>
    <row r="160" spans="2:6" s="13" customFormat="1" ht="15" customHeight="1" x14ac:dyDescent="0.2">
      <c r="B160" s="22" t="s">
        <v>35</v>
      </c>
      <c r="C160" s="2">
        <v>1</v>
      </c>
      <c r="D160" s="2">
        <v>10</v>
      </c>
      <c r="E160" s="2">
        <v>4</v>
      </c>
      <c r="F160" s="7">
        <v>14</v>
      </c>
    </row>
    <row r="161" spans="2:6" s="13" customFormat="1" ht="15" customHeight="1" x14ac:dyDescent="0.2">
      <c r="B161" s="22" t="s">
        <v>36</v>
      </c>
      <c r="C161" s="2">
        <v>1</v>
      </c>
      <c r="D161" s="2">
        <v>9</v>
      </c>
      <c r="E161" s="2">
        <v>0</v>
      </c>
      <c r="F161" s="7">
        <v>9</v>
      </c>
    </row>
    <row r="162" spans="2:6" s="13" customFormat="1" ht="15" customHeight="1" x14ac:dyDescent="0.2">
      <c r="B162" s="22" t="s">
        <v>13</v>
      </c>
      <c r="C162" s="2">
        <v>1</v>
      </c>
      <c r="D162" s="2">
        <v>6</v>
      </c>
      <c r="E162" s="2">
        <v>4</v>
      </c>
      <c r="F162" s="7">
        <v>10</v>
      </c>
    </row>
    <row r="163" spans="2:6" s="13" customFormat="1" ht="15" customHeight="1" x14ac:dyDescent="0.2">
      <c r="B163" s="22" t="s">
        <v>14</v>
      </c>
      <c r="C163" s="2">
        <v>1</v>
      </c>
      <c r="D163" s="2">
        <v>2</v>
      </c>
      <c r="E163" s="2">
        <v>0</v>
      </c>
      <c r="F163" s="7">
        <v>2</v>
      </c>
    </row>
    <row r="164" spans="2:6" ht="15" customHeight="1" x14ac:dyDescent="0.2">
      <c r="B164" s="22" t="s">
        <v>15</v>
      </c>
      <c r="C164" s="2">
        <v>1</v>
      </c>
      <c r="D164" s="2">
        <v>5</v>
      </c>
      <c r="E164" s="2">
        <v>0</v>
      </c>
      <c r="F164" s="7">
        <v>5</v>
      </c>
    </row>
    <row r="165" spans="2:6" ht="15" customHeight="1" x14ac:dyDescent="0.2">
      <c r="B165" s="22" t="s">
        <v>44</v>
      </c>
      <c r="C165" s="2">
        <v>1</v>
      </c>
      <c r="D165" s="2">
        <v>1</v>
      </c>
      <c r="E165" s="2">
        <v>1</v>
      </c>
      <c r="F165" s="7">
        <v>2</v>
      </c>
    </row>
    <row r="166" spans="2:6" ht="15" customHeight="1" x14ac:dyDescent="0.2">
      <c r="B166" s="22"/>
      <c r="C166" s="2"/>
      <c r="D166" s="2"/>
      <c r="E166" s="2"/>
      <c r="F166" s="7"/>
    </row>
    <row r="167" spans="2:6" ht="15" customHeight="1" x14ac:dyDescent="0.2">
      <c r="B167" s="22"/>
      <c r="C167" s="2"/>
      <c r="D167" s="2"/>
      <c r="E167" s="2"/>
      <c r="F167" s="7"/>
    </row>
    <row r="168" spans="2:6" ht="15" customHeight="1" x14ac:dyDescent="0.2">
      <c r="B168" s="22" t="s">
        <v>116</v>
      </c>
      <c r="C168" s="2" t="s">
        <v>3</v>
      </c>
      <c r="D168" s="2" t="s">
        <v>181</v>
      </c>
      <c r="E168" s="2" t="s">
        <v>180</v>
      </c>
      <c r="F168" s="7" t="s">
        <v>182</v>
      </c>
    </row>
    <row r="169" spans="2:6" ht="15" customHeight="1" x14ac:dyDescent="0.2">
      <c r="B169" s="22" t="s">
        <v>111</v>
      </c>
      <c r="C169" s="2">
        <v>1</v>
      </c>
      <c r="D169" s="2">
        <v>2</v>
      </c>
      <c r="E169" s="2">
        <v>1</v>
      </c>
      <c r="F169" s="7">
        <v>3</v>
      </c>
    </row>
    <row r="170" spans="2:6" ht="15" customHeight="1" x14ac:dyDescent="0.2">
      <c r="B170" s="22"/>
      <c r="C170" s="2"/>
      <c r="D170" s="2"/>
      <c r="E170" s="2"/>
      <c r="F170" s="7"/>
    </row>
    <row r="171" spans="2:6" ht="15" customHeight="1" x14ac:dyDescent="0.2">
      <c r="B171" s="22" t="s">
        <v>25</v>
      </c>
      <c r="C171" s="2">
        <f>C173</f>
        <v>1</v>
      </c>
      <c r="D171" s="2">
        <f t="shared" ref="D171:E171" si="30">D173</f>
        <v>5</v>
      </c>
      <c r="E171" s="2">
        <f t="shared" si="30"/>
        <v>1</v>
      </c>
      <c r="F171" s="7">
        <f>F173</f>
        <v>6</v>
      </c>
    </row>
    <row r="172" spans="2:6" ht="15" customHeight="1" x14ac:dyDescent="0.2">
      <c r="B172" s="22" t="s">
        <v>177</v>
      </c>
      <c r="C172" s="2" t="s">
        <v>3</v>
      </c>
      <c r="D172" s="2" t="s">
        <v>181</v>
      </c>
      <c r="E172" s="2" t="s">
        <v>180</v>
      </c>
      <c r="F172" s="7" t="s">
        <v>182</v>
      </c>
    </row>
    <row r="173" spans="2:6" ht="15" customHeight="1" x14ac:dyDescent="0.2">
      <c r="B173" s="23" t="s">
        <v>178</v>
      </c>
      <c r="C173" s="3">
        <v>1</v>
      </c>
      <c r="D173" s="3">
        <v>5</v>
      </c>
      <c r="E173" s="3">
        <v>1</v>
      </c>
      <c r="F173" s="4">
        <v>6</v>
      </c>
    </row>
    <row r="174" spans="2:6" ht="15" customHeight="1" x14ac:dyDescent="0.2">
      <c r="B174" s="33"/>
      <c r="C174" s="2"/>
      <c r="D174" s="2"/>
      <c r="E174" s="2"/>
      <c r="F174" s="2"/>
    </row>
    <row r="175" spans="2:6" ht="15" customHeight="1" x14ac:dyDescent="0.25">
      <c r="B175" s="116" t="s">
        <v>45</v>
      </c>
      <c r="C175" s="112" t="s">
        <v>3</v>
      </c>
      <c r="D175" s="112" t="s">
        <v>181</v>
      </c>
      <c r="E175" s="112" t="s">
        <v>180</v>
      </c>
      <c r="F175" s="114" t="s">
        <v>182</v>
      </c>
    </row>
    <row r="176" spans="2:6" ht="15" customHeight="1" x14ac:dyDescent="0.25">
      <c r="B176" s="104"/>
      <c r="C176" s="113">
        <f>C179+C185+C190+C197</f>
        <v>8</v>
      </c>
      <c r="D176" s="113">
        <f t="shared" ref="D176:E176" si="31">D179+D185+D190+D197</f>
        <v>91</v>
      </c>
      <c r="E176" s="113">
        <f t="shared" si="31"/>
        <v>26</v>
      </c>
      <c r="F176" s="115">
        <f>F179+F185+F190+F197</f>
        <v>117</v>
      </c>
    </row>
    <row r="177" spans="2:6" ht="15" customHeight="1" x14ac:dyDescent="0.2">
      <c r="B177" s="58"/>
      <c r="C177" s="47"/>
      <c r="D177" s="47"/>
      <c r="E177" s="47"/>
      <c r="F177" s="48"/>
    </row>
    <row r="178" spans="2:6" ht="15" customHeight="1" x14ac:dyDescent="0.2">
      <c r="B178" s="36"/>
      <c r="C178" s="2" t="s">
        <v>3</v>
      </c>
      <c r="D178" s="2" t="s">
        <v>181</v>
      </c>
      <c r="E178" s="2" t="s">
        <v>180</v>
      </c>
      <c r="F178" s="7" t="s">
        <v>182</v>
      </c>
    </row>
    <row r="179" spans="2:6" ht="15" customHeight="1" x14ac:dyDescent="0.2">
      <c r="B179" s="22" t="s">
        <v>1</v>
      </c>
      <c r="C179" s="2">
        <f>SUM(C181:C182)</f>
        <v>3</v>
      </c>
      <c r="D179" s="2">
        <f t="shared" ref="D179:E179" si="32">SUM(D181:D182)</f>
        <v>11</v>
      </c>
      <c r="E179" s="2">
        <f t="shared" si="32"/>
        <v>3</v>
      </c>
      <c r="F179" s="7">
        <f>SUM(F181:F182)</f>
        <v>14</v>
      </c>
    </row>
    <row r="180" spans="2:6" ht="15" customHeight="1" x14ac:dyDescent="0.2">
      <c r="B180" s="22" t="s">
        <v>2</v>
      </c>
      <c r="C180" s="2"/>
      <c r="D180" s="2"/>
      <c r="E180" s="2"/>
      <c r="F180" s="7"/>
    </row>
    <row r="181" spans="2:6" ht="15" customHeight="1" x14ac:dyDescent="0.2">
      <c r="B181" s="22" t="s">
        <v>4</v>
      </c>
      <c r="C181" s="2">
        <v>2</v>
      </c>
      <c r="D181" s="2">
        <v>10</v>
      </c>
      <c r="E181" s="2">
        <v>2</v>
      </c>
      <c r="F181" s="7">
        <v>12</v>
      </c>
    </row>
    <row r="182" spans="2:6" ht="15" customHeight="1" x14ac:dyDescent="0.2">
      <c r="B182" s="22" t="s">
        <v>5</v>
      </c>
      <c r="C182" s="2">
        <v>1</v>
      </c>
      <c r="D182" s="2">
        <v>1</v>
      </c>
      <c r="E182" s="2">
        <v>1</v>
      </c>
      <c r="F182" s="7">
        <v>2</v>
      </c>
    </row>
    <row r="183" spans="2:6" ht="15" customHeight="1" x14ac:dyDescent="0.2">
      <c r="B183" s="22"/>
      <c r="C183" s="2"/>
      <c r="D183" s="2"/>
      <c r="E183" s="2"/>
      <c r="F183" s="7"/>
    </row>
    <row r="184" spans="2:6" ht="15" customHeight="1" x14ac:dyDescent="0.2">
      <c r="B184" s="22"/>
      <c r="C184" s="2" t="s">
        <v>3</v>
      </c>
      <c r="D184" s="2" t="s">
        <v>181</v>
      </c>
      <c r="E184" s="2" t="s">
        <v>180</v>
      </c>
      <c r="F184" s="7" t="s">
        <v>182</v>
      </c>
    </row>
    <row r="185" spans="2:6" ht="15" customHeight="1" x14ac:dyDescent="0.2">
      <c r="B185" s="22" t="s">
        <v>46</v>
      </c>
      <c r="C185" s="2">
        <f>C187</f>
        <v>1</v>
      </c>
      <c r="D185" s="2">
        <f t="shared" ref="D185:E185" si="33">D187</f>
        <v>39</v>
      </c>
      <c r="E185" s="2">
        <f t="shared" si="33"/>
        <v>10</v>
      </c>
      <c r="F185" s="7">
        <f>F187</f>
        <v>49</v>
      </c>
    </row>
    <row r="186" spans="2:6" ht="15" customHeight="1" x14ac:dyDescent="0.2">
      <c r="B186" s="22" t="s">
        <v>2</v>
      </c>
      <c r="C186" s="2"/>
      <c r="D186" s="2"/>
      <c r="E186" s="2"/>
      <c r="F186" s="7"/>
    </row>
    <row r="187" spans="2:6" ht="15" customHeight="1" x14ac:dyDescent="0.2">
      <c r="B187" s="22" t="s">
        <v>47</v>
      </c>
      <c r="C187" s="2">
        <v>1</v>
      </c>
      <c r="D187" s="2">
        <v>39</v>
      </c>
      <c r="E187" s="2">
        <v>10</v>
      </c>
      <c r="F187" s="7">
        <v>49</v>
      </c>
    </row>
    <row r="188" spans="2:6" ht="15" customHeight="1" x14ac:dyDescent="0.2">
      <c r="B188" s="22"/>
      <c r="C188" s="2"/>
      <c r="D188" s="2"/>
      <c r="E188" s="2"/>
      <c r="F188" s="7"/>
    </row>
    <row r="189" spans="2:6" ht="15" customHeight="1" x14ac:dyDescent="0.2">
      <c r="B189" s="22"/>
      <c r="C189" s="2" t="s">
        <v>3</v>
      </c>
      <c r="D189" s="2" t="s">
        <v>181</v>
      </c>
      <c r="E189" s="2" t="s">
        <v>180</v>
      </c>
      <c r="F189" s="7" t="s">
        <v>182</v>
      </c>
    </row>
    <row r="190" spans="2:6" ht="15" customHeight="1" x14ac:dyDescent="0.2">
      <c r="B190" s="22" t="s">
        <v>9</v>
      </c>
      <c r="C190" s="2">
        <f>SUM(C194:C195)</f>
        <v>2</v>
      </c>
      <c r="D190" s="2">
        <f t="shared" ref="D190:E190" si="34">SUM(D194:D195)</f>
        <v>17</v>
      </c>
      <c r="E190" s="2">
        <f t="shared" si="34"/>
        <v>10</v>
      </c>
      <c r="F190" s="7">
        <f>SUM(F194:F195)</f>
        <v>27</v>
      </c>
    </row>
    <row r="191" spans="2:6" ht="15" customHeight="1" x14ac:dyDescent="0.2">
      <c r="B191" s="22"/>
      <c r="C191" s="2"/>
      <c r="D191" s="2"/>
      <c r="E191" s="2"/>
      <c r="F191" s="7"/>
    </row>
    <row r="192" spans="2:6" ht="15" customHeight="1" x14ac:dyDescent="0.2">
      <c r="B192" s="22"/>
      <c r="C192" s="2"/>
      <c r="D192" s="2"/>
      <c r="E192" s="2"/>
      <c r="F192" s="7"/>
    </row>
    <row r="193" spans="2:6" ht="15" customHeight="1" x14ac:dyDescent="0.2">
      <c r="B193" s="22" t="s">
        <v>10</v>
      </c>
      <c r="C193" s="2"/>
      <c r="D193" s="2"/>
      <c r="E193" s="2"/>
      <c r="F193" s="7"/>
    </row>
    <row r="194" spans="2:6" ht="15" customHeight="1" x14ac:dyDescent="0.2">
      <c r="B194" s="22" t="s">
        <v>35</v>
      </c>
      <c r="C194" s="2">
        <v>1</v>
      </c>
      <c r="D194" s="2">
        <v>12</v>
      </c>
      <c r="E194" s="2">
        <v>8</v>
      </c>
      <c r="F194" s="7">
        <v>20</v>
      </c>
    </row>
    <row r="195" spans="2:6" ht="15" customHeight="1" x14ac:dyDescent="0.2">
      <c r="B195" s="22" t="s">
        <v>36</v>
      </c>
      <c r="C195" s="2">
        <v>1</v>
      </c>
      <c r="D195" s="2">
        <v>5</v>
      </c>
      <c r="E195" s="2">
        <v>2</v>
      </c>
      <c r="F195" s="7">
        <v>7</v>
      </c>
    </row>
    <row r="196" spans="2:6" ht="15" customHeight="1" x14ac:dyDescent="0.2">
      <c r="B196" s="22"/>
      <c r="C196" s="2"/>
      <c r="D196" s="2"/>
      <c r="E196" s="2"/>
      <c r="F196" s="7"/>
    </row>
    <row r="197" spans="2:6" ht="15" customHeight="1" x14ac:dyDescent="0.2">
      <c r="B197" s="22" t="s">
        <v>25</v>
      </c>
      <c r="C197" s="2">
        <f>C199</f>
        <v>2</v>
      </c>
      <c r="D197" s="2">
        <f t="shared" ref="D197:E197" si="35">D199</f>
        <v>24</v>
      </c>
      <c r="E197" s="2">
        <f t="shared" si="35"/>
        <v>3</v>
      </c>
      <c r="F197" s="7">
        <f>F199</f>
        <v>27</v>
      </c>
    </row>
    <row r="198" spans="2:6" ht="15" customHeight="1" x14ac:dyDescent="0.2">
      <c r="B198" s="22" t="s">
        <v>177</v>
      </c>
      <c r="C198" s="2" t="s">
        <v>3</v>
      </c>
      <c r="D198" s="2" t="s">
        <v>181</v>
      </c>
      <c r="E198" s="2" t="s">
        <v>180</v>
      </c>
      <c r="F198" s="7" t="s">
        <v>182</v>
      </c>
    </row>
    <row r="199" spans="2:6" ht="15" customHeight="1" x14ac:dyDescent="0.2">
      <c r="B199" s="23" t="s">
        <v>178</v>
      </c>
      <c r="C199" s="3">
        <v>2</v>
      </c>
      <c r="D199" s="3">
        <v>24</v>
      </c>
      <c r="E199" s="3">
        <v>3</v>
      </c>
      <c r="F199" s="4">
        <v>27</v>
      </c>
    </row>
    <row r="200" spans="2:6" ht="15" customHeight="1" x14ac:dyDescent="0.2">
      <c r="B200" s="33"/>
      <c r="C200" s="2"/>
      <c r="D200" s="2"/>
      <c r="E200" s="2"/>
      <c r="F200" s="2"/>
    </row>
    <row r="201" spans="2:6" ht="15" customHeight="1" x14ac:dyDescent="0.25">
      <c r="B201" s="116" t="s">
        <v>48</v>
      </c>
      <c r="C201" s="112" t="s">
        <v>3</v>
      </c>
      <c r="D201" s="112" t="s">
        <v>181</v>
      </c>
      <c r="E201" s="112" t="s">
        <v>180</v>
      </c>
      <c r="F201" s="114" t="s">
        <v>182</v>
      </c>
    </row>
    <row r="202" spans="2:6" ht="15" customHeight="1" x14ac:dyDescent="0.25">
      <c r="B202" s="104"/>
      <c r="C202" s="113">
        <f>C205+C212+C221+C230</f>
        <v>76</v>
      </c>
      <c r="D202" s="113">
        <f t="shared" ref="D202:E202" si="36">D205+D212+D221+D230</f>
        <v>511</v>
      </c>
      <c r="E202" s="113">
        <f t="shared" si="36"/>
        <v>162</v>
      </c>
      <c r="F202" s="115">
        <f>F205+F212+F221+F230</f>
        <v>673</v>
      </c>
    </row>
    <row r="203" spans="2:6" ht="15" customHeight="1" x14ac:dyDescent="0.2">
      <c r="B203" s="21"/>
      <c r="C203" s="5"/>
      <c r="D203" s="5"/>
      <c r="E203" s="5"/>
      <c r="F203" s="6"/>
    </row>
    <row r="204" spans="2:6" ht="15" customHeight="1" x14ac:dyDescent="0.2">
      <c r="B204" s="22"/>
      <c r="C204" s="2" t="s">
        <v>3</v>
      </c>
      <c r="D204" s="2" t="s">
        <v>181</v>
      </c>
      <c r="E204" s="2" t="s">
        <v>180</v>
      </c>
      <c r="F204" s="7" t="s">
        <v>182</v>
      </c>
    </row>
    <row r="205" spans="2:6" ht="15" customHeight="1" x14ac:dyDescent="0.2">
      <c r="B205" s="22" t="s">
        <v>49</v>
      </c>
      <c r="C205" s="2">
        <f>SUM(C207:C209)</f>
        <v>37</v>
      </c>
      <c r="D205" s="2">
        <f t="shared" ref="D205:E205" si="37">SUM(D207:D209)</f>
        <v>220</v>
      </c>
      <c r="E205" s="2">
        <f t="shared" si="37"/>
        <v>79</v>
      </c>
      <c r="F205" s="7">
        <f>SUM(F207:F209)</f>
        <v>299</v>
      </c>
    </row>
    <row r="206" spans="2:6" s="13" customFormat="1" ht="15" customHeight="1" x14ac:dyDescent="0.2">
      <c r="B206" s="22" t="s">
        <v>2</v>
      </c>
      <c r="C206" s="2"/>
      <c r="D206" s="2"/>
      <c r="E206" s="2"/>
      <c r="F206" s="7"/>
    </row>
    <row r="207" spans="2:6" ht="15" customHeight="1" x14ac:dyDescent="0.2">
      <c r="B207" s="22" t="s">
        <v>50</v>
      </c>
      <c r="C207" s="2">
        <v>21</v>
      </c>
      <c r="D207" s="2">
        <v>142</v>
      </c>
      <c r="E207" s="2">
        <v>48</v>
      </c>
      <c r="F207" s="7">
        <v>190</v>
      </c>
    </row>
    <row r="208" spans="2:6" ht="15" customHeight="1" x14ac:dyDescent="0.2">
      <c r="B208" s="22" t="s">
        <v>51</v>
      </c>
      <c r="C208" s="2">
        <v>13</v>
      </c>
      <c r="D208" s="2">
        <v>67</v>
      </c>
      <c r="E208" s="2">
        <v>26</v>
      </c>
      <c r="F208" s="7">
        <v>93</v>
      </c>
    </row>
    <row r="209" spans="2:6" ht="15" customHeight="1" x14ac:dyDescent="0.2">
      <c r="B209" s="22" t="s">
        <v>52</v>
      </c>
      <c r="C209" s="2">
        <v>3</v>
      </c>
      <c r="D209" s="2">
        <v>11</v>
      </c>
      <c r="E209" s="2">
        <v>5</v>
      </c>
      <c r="F209" s="7">
        <v>16</v>
      </c>
    </row>
    <row r="210" spans="2:6" ht="15" customHeight="1" x14ac:dyDescent="0.2">
      <c r="B210" s="22"/>
      <c r="C210" s="2"/>
      <c r="D210" s="2"/>
      <c r="E210" s="2"/>
      <c r="F210" s="7"/>
    </row>
    <row r="211" spans="2:6" ht="15" customHeight="1" x14ac:dyDescent="0.2">
      <c r="B211" s="22"/>
      <c r="C211" s="2" t="s">
        <v>3</v>
      </c>
      <c r="D211" s="2" t="s">
        <v>181</v>
      </c>
      <c r="E211" s="2" t="s">
        <v>180</v>
      </c>
      <c r="F211" s="7" t="s">
        <v>182</v>
      </c>
    </row>
    <row r="212" spans="2:6" s="13" customFormat="1" ht="15" customHeight="1" x14ac:dyDescent="0.2">
      <c r="B212" s="22" t="s">
        <v>53</v>
      </c>
      <c r="C212" s="2">
        <f>SUM(C214:C218)</f>
        <v>22</v>
      </c>
      <c r="D212" s="2">
        <f t="shared" ref="D212:E212" si="38">SUM(D214:D218)</f>
        <v>163</v>
      </c>
      <c r="E212" s="2">
        <f t="shared" si="38"/>
        <v>59</v>
      </c>
      <c r="F212" s="7">
        <f>SUM(F214:F218)</f>
        <v>222</v>
      </c>
    </row>
    <row r="213" spans="2:6" s="13" customFormat="1" ht="15" customHeight="1" x14ac:dyDescent="0.2">
      <c r="B213" s="22" t="s">
        <v>2</v>
      </c>
      <c r="C213" s="2"/>
      <c r="D213" s="2"/>
      <c r="E213" s="2"/>
      <c r="F213" s="7"/>
    </row>
    <row r="214" spans="2:6" s="13" customFormat="1" ht="15" customHeight="1" x14ac:dyDescent="0.2">
      <c r="B214" s="22" t="s">
        <v>80</v>
      </c>
      <c r="C214" s="2">
        <v>2</v>
      </c>
      <c r="D214" s="2">
        <v>9</v>
      </c>
      <c r="E214" s="2">
        <v>3</v>
      </c>
      <c r="F214" s="7">
        <v>12</v>
      </c>
    </row>
    <row r="215" spans="2:6" s="13" customFormat="1" ht="15" customHeight="1" x14ac:dyDescent="0.2">
      <c r="B215" s="22" t="s">
        <v>54</v>
      </c>
      <c r="C215" s="2">
        <v>2</v>
      </c>
      <c r="D215" s="2">
        <v>9</v>
      </c>
      <c r="E215" s="2">
        <v>4</v>
      </c>
      <c r="F215" s="7">
        <v>13</v>
      </c>
    </row>
    <row r="216" spans="2:6" s="13" customFormat="1" ht="15" customHeight="1" x14ac:dyDescent="0.2">
      <c r="B216" s="22" t="s">
        <v>55</v>
      </c>
      <c r="C216" s="2">
        <v>4</v>
      </c>
      <c r="D216" s="2">
        <v>32</v>
      </c>
      <c r="E216" s="2">
        <v>15</v>
      </c>
      <c r="F216" s="7">
        <v>47</v>
      </c>
    </row>
    <row r="217" spans="2:6" s="13" customFormat="1" ht="15" customHeight="1" x14ac:dyDescent="0.2">
      <c r="B217" s="22" t="s">
        <v>56</v>
      </c>
      <c r="C217" s="2">
        <v>2</v>
      </c>
      <c r="D217" s="2">
        <v>15</v>
      </c>
      <c r="E217" s="2">
        <v>11</v>
      </c>
      <c r="F217" s="7">
        <v>26</v>
      </c>
    </row>
    <row r="218" spans="2:6" s="13" customFormat="1" ht="15" customHeight="1" x14ac:dyDescent="0.2">
      <c r="B218" s="22" t="s">
        <v>57</v>
      </c>
      <c r="C218" s="2">
        <v>12</v>
      </c>
      <c r="D218" s="2">
        <v>98</v>
      </c>
      <c r="E218" s="2">
        <v>26</v>
      </c>
      <c r="F218" s="7">
        <v>124</v>
      </c>
    </row>
    <row r="219" spans="2:6" s="13" customFormat="1" ht="15" customHeight="1" x14ac:dyDescent="0.2">
      <c r="B219" s="22"/>
      <c r="C219" s="2"/>
      <c r="D219" s="2"/>
      <c r="E219" s="2"/>
      <c r="F219" s="7"/>
    </row>
    <row r="220" spans="2:6" s="13" customFormat="1" ht="15" customHeight="1" x14ac:dyDescent="0.2">
      <c r="B220" s="22"/>
      <c r="C220" s="2" t="s">
        <v>3</v>
      </c>
      <c r="D220" s="2" t="s">
        <v>181</v>
      </c>
      <c r="E220" s="2" t="s">
        <v>180</v>
      </c>
      <c r="F220" s="7" t="s">
        <v>182</v>
      </c>
    </row>
    <row r="221" spans="2:6" s="13" customFormat="1" ht="15" customHeight="1" x14ac:dyDescent="0.2">
      <c r="B221" s="22" t="s">
        <v>58</v>
      </c>
      <c r="C221" s="2">
        <f>SUM(C223:C227)</f>
        <v>9</v>
      </c>
      <c r="D221" s="2">
        <f t="shared" ref="D221:E221" si="39">SUM(D223:D227)</f>
        <v>43</v>
      </c>
      <c r="E221" s="2">
        <f t="shared" si="39"/>
        <v>16</v>
      </c>
      <c r="F221" s="7">
        <f>SUM(F223:F227)</f>
        <v>59</v>
      </c>
    </row>
    <row r="222" spans="2:6" s="13" customFormat="1" ht="15" customHeight="1" x14ac:dyDescent="0.2">
      <c r="B222" s="22" t="s">
        <v>2</v>
      </c>
      <c r="C222" s="2"/>
      <c r="D222" s="2"/>
      <c r="E222" s="2"/>
      <c r="F222" s="7"/>
    </row>
    <row r="223" spans="2:6" ht="15" customHeight="1" x14ac:dyDescent="0.2">
      <c r="B223" s="22" t="s">
        <v>173</v>
      </c>
      <c r="C223" s="2">
        <v>2</v>
      </c>
      <c r="D223" s="2">
        <v>10</v>
      </c>
      <c r="E223" s="2">
        <v>3</v>
      </c>
      <c r="F223" s="7">
        <v>13</v>
      </c>
    </row>
    <row r="224" spans="2:6" ht="15" customHeight="1" x14ac:dyDescent="0.2">
      <c r="B224" s="22" t="s">
        <v>59</v>
      </c>
      <c r="C224" s="2">
        <v>1</v>
      </c>
      <c r="D224" s="2">
        <v>3</v>
      </c>
      <c r="E224" s="2">
        <v>3</v>
      </c>
      <c r="F224" s="7">
        <v>6</v>
      </c>
    </row>
    <row r="225" spans="2:6" ht="15" customHeight="1" x14ac:dyDescent="0.2">
      <c r="B225" s="22" t="s">
        <v>60</v>
      </c>
      <c r="C225" s="2">
        <v>2</v>
      </c>
      <c r="D225" s="2">
        <v>5</v>
      </c>
      <c r="E225" s="2">
        <v>2</v>
      </c>
      <c r="F225" s="7">
        <v>7</v>
      </c>
    </row>
    <row r="226" spans="2:6" ht="15" customHeight="1" x14ac:dyDescent="0.2">
      <c r="B226" s="22" t="s">
        <v>61</v>
      </c>
      <c r="C226" s="2">
        <v>2</v>
      </c>
      <c r="D226" s="2">
        <v>5</v>
      </c>
      <c r="E226" s="2">
        <v>0</v>
      </c>
      <c r="F226" s="7">
        <v>5</v>
      </c>
    </row>
    <row r="227" spans="2:6" s="13" customFormat="1" ht="15" customHeight="1" x14ac:dyDescent="0.2">
      <c r="B227" s="22" t="s">
        <v>62</v>
      </c>
      <c r="C227" s="2">
        <v>2</v>
      </c>
      <c r="D227" s="2">
        <v>20</v>
      </c>
      <c r="E227" s="2">
        <v>8</v>
      </c>
      <c r="F227" s="7">
        <v>28</v>
      </c>
    </row>
    <row r="228" spans="2:6" ht="15" customHeight="1" x14ac:dyDescent="0.2">
      <c r="B228" s="22"/>
      <c r="C228" s="2"/>
      <c r="D228" s="2"/>
      <c r="E228" s="2"/>
      <c r="F228" s="7"/>
    </row>
    <row r="229" spans="2:6" ht="15" customHeight="1" x14ac:dyDescent="0.2">
      <c r="B229" s="22"/>
      <c r="C229" s="2" t="s">
        <v>3</v>
      </c>
      <c r="D229" s="2" t="s">
        <v>181</v>
      </c>
      <c r="E229" s="2" t="s">
        <v>180</v>
      </c>
      <c r="F229" s="7" t="s">
        <v>182</v>
      </c>
    </row>
    <row r="230" spans="2:6" ht="15" customHeight="1" x14ac:dyDescent="0.2">
      <c r="B230" s="22" t="s">
        <v>9</v>
      </c>
      <c r="C230" s="2">
        <f>C233+C239</f>
        <v>8</v>
      </c>
      <c r="D230" s="2">
        <f t="shared" ref="D230:E230" si="40">D233+D239</f>
        <v>85</v>
      </c>
      <c r="E230" s="2">
        <f t="shared" si="40"/>
        <v>8</v>
      </c>
      <c r="F230" s="7">
        <f>F233+F239</f>
        <v>93</v>
      </c>
    </row>
    <row r="231" spans="2:6" ht="15" customHeight="1" x14ac:dyDescent="0.2">
      <c r="B231" s="22"/>
      <c r="C231" s="2"/>
      <c r="D231" s="2"/>
      <c r="E231" s="2"/>
      <c r="F231" s="7"/>
    </row>
    <row r="232" spans="2:6" ht="15" customHeight="1" x14ac:dyDescent="0.2">
      <c r="B232" s="22"/>
      <c r="C232" s="2" t="s">
        <v>3</v>
      </c>
      <c r="D232" s="2" t="s">
        <v>181</v>
      </c>
      <c r="E232" s="2" t="s">
        <v>180</v>
      </c>
      <c r="F232" s="7" t="s">
        <v>182</v>
      </c>
    </row>
    <row r="233" spans="2:6" ht="15" customHeight="1" x14ac:dyDescent="0.2">
      <c r="B233" s="22" t="s">
        <v>10</v>
      </c>
      <c r="C233" s="2">
        <f>SUM(C235:C236)</f>
        <v>3</v>
      </c>
      <c r="D233" s="2">
        <f t="shared" ref="D233:E233" si="41">SUM(D235:D236)</f>
        <v>31</v>
      </c>
      <c r="E233" s="2">
        <f t="shared" si="41"/>
        <v>4</v>
      </c>
      <c r="F233" s="7">
        <f>SUM(F235:F236)</f>
        <v>35</v>
      </c>
    </row>
    <row r="234" spans="2:6" ht="15" customHeight="1" x14ac:dyDescent="0.2">
      <c r="B234" s="22"/>
      <c r="C234" s="2"/>
      <c r="D234" s="2"/>
      <c r="E234" s="2"/>
      <c r="F234" s="7"/>
    </row>
    <row r="235" spans="2:6" ht="15" customHeight="1" x14ac:dyDescent="0.2">
      <c r="B235" s="22" t="s">
        <v>174</v>
      </c>
      <c r="C235" s="2">
        <v>1</v>
      </c>
      <c r="D235" s="2">
        <v>4</v>
      </c>
      <c r="E235" s="2">
        <v>1</v>
      </c>
      <c r="F235" s="7">
        <v>5</v>
      </c>
    </row>
    <row r="236" spans="2:6" ht="15" customHeight="1" x14ac:dyDescent="0.2">
      <c r="B236" s="22" t="s">
        <v>112</v>
      </c>
      <c r="C236" s="2">
        <v>2</v>
      </c>
      <c r="D236" s="2">
        <v>27</v>
      </c>
      <c r="E236" s="2">
        <v>3</v>
      </c>
      <c r="F236" s="7">
        <v>30</v>
      </c>
    </row>
    <row r="237" spans="2:6" ht="15" customHeight="1" x14ac:dyDescent="0.2">
      <c r="B237" s="22"/>
      <c r="C237" s="2"/>
      <c r="D237" s="2"/>
      <c r="E237" s="2"/>
      <c r="F237" s="7"/>
    </row>
    <row r="238" spans="2:6" ht="15" customHeight="1" x14ac:dyDescent="0.2">
      <c r="B238" s="22"/>
      <c r="C238" s="2" t="s">
        <v>3</v>
      </c>
      <c r="D238" s="2" t="s">
        <v>181</v>
      </c>
      <c r="E238" s="2" t="s">
        <v>180</v>
      </c>
      <c r="F238" s="7" t="s">
        <v>182</v>
      </c>
    </row>
    <row r="239" spans="2:6" ht="15" customHeight="1" x14ac:dyDescent="0.2">
      <c r="B239" s="22" t="s">
        <v>117</v>
      </c>
      <c r="C239" s="2">
        <f>SUM(C241:C243)</f>
        <v>5</v>
      </c>
      <c r="D239" s="2">
        <f t="shared" ref="D239:E239" si="42">SUM(D241:D243)</f>
        <v>54</v>
      </c>
      <c r="E239" s="2">
        <f t="shared" si="42"/>
        <v>4</v>
      </c>
      <c r="F239" s="7">
        <f>SUM(F241:F243)</f>
        <v>58</v>
      </c>
    </row>
    <row r="240" spans="2:6" ht="15" customHeight="1" x14ac:dyDescent="0.2">
      <c r="B240" s="22"/>
      <c r="C240" s="2"/>
      <c r="D240" s="2"/>
      <c r="E240" s="2"/>
      <c r="F240" s="7"/>
    </row>
    <row r="241" spans="2:6" ht="15" customHeight="1" x14ac:dyDescent="0.2">
      <c r="B241" s="22" t="s">
        <v>64</v>
      </c>
      <c r="C241" s="2">
        <v>1</v>
      </c>
      <c r="D241" s="2">
        <v>4</v>
      </c>
      <c r="E241" s="2">
        <v>2</v>
      </c>
      <c r="F241" s="7">
        <v>6</v>
      </c>
    </row>
    <row r="242" spans="2:6" ht="15" customHeight="1" x14ac:dyDescent="0.2">
      <c r="B242" s="22" t="s">
        <v>65</v>
      </c>
      <c r="C242" s="2">
        <v>3</v>
      </c>
      <c r="D242" s="2">
        <v>33</v>
      </c>
      <c r="E242" s="2">
        <v>2</v>
      </c>
      <c r="F242" s="7">
        <v>35</v>
      </c>
    </row>
    <row r="243" spans="2:6" ht="15" customHeight="1" x14ac:dyDescent="0.2">
      <c r="B243" s="23" t="s">
        <v>63</v>
      </c>
      <c r="C243" s="3">
        <v>1</v>
      </c>
      <c r="D243" s="3">
        <v>17</v>
      </c>
      <c r="E243" s="3">
        <v>0</v>
      </c>
      <c r="F243" s="4">
        <v>17</v>
      </c>
    </row>
    <row r="244" spans="2:6" ht="15" customHeight="1" x14ac:dyDescent="0.2">
      <c r="B244" s="33"/>
      <c r="C244" s="2"/>
      <c r="D244" s="2"/>
      <c r="E244" s="2"/>
      <c r="F244" s="2"/>
    </row>
    <row r="245" spans="2:6" ht="15" customHeight="1" x14ac:dyDescent="0.25">
      <c r="B245" s="116" t="s">
        <v>66</v>
      </c>
      <c r="C245" s="112" t="s">
        <v>3</v>
      </c>
      <c r="D245" s="112" t="s">
        <v>181</v>
      </c>
      <c r="E245" s="112" t="s">
        <v>180</v>
      </c>
      <c r="F245" s="114" t="s">
        <v>182</v>
      </c>
    </row>
    <row r="246" spans="2:6" ht="15" customHeight="1" x14ac:dyDescent="0.25">
      <c r="B246" s="104"/>
      <c r="C246" s="113">
        <f>C249+C258+C263</f>
        <v>13</v>
      </c>
      <c r="D246" s="113">
        <f t="shared" ref="D246:E246" si="43">D249+D258+D263</f>
        <v>83</v>
      </c>
      <c r="E246" s="113">
        <f t="shared" si="43"/>
        <v>65</v>
      </c>
      <c r="F246" s="115">
        <f>F249+F258+F263</f>
        <v>148</v>
      </c>
    </row>
    <row r="247" spans="2:6" ht="15" customHeight="1" x14ac:dyDescent="0.2">
      <c r="B247" s="21"/>
      <c r="C247" s="5"/>
      <c r="D247" s="5"/>
      <c r="E247" s="5"/>
      <c r="F247" s="6"/>
    </row>
    <row r="248" spans="2:6" ht="15" customHeight="1" x14ac:dyDescent="0.2">
      <c r="B248" s="22"/>
      <c r="C248" s="2" t="s">
        <v>3</v>
      </c>
      <c r="D248" s="2" t="s">
        <v>181</v>
      </c>
      <c r="E248" s="2" t="s">
        <v>180</v>
      </c>
      <c r="F248" s="7" t="s">
        <v>182</v>
      </c>
    </row>
    <row r="249" spans="2:6" ht="15" customHeight="1" x14ac:dyDescent="0.2">
      <c r="B249" s="22" t="s">
        <v>1</v>
      </c>
      <c r="C249" s="2">
        <f>SUM(C251:C255)</f>
        <v>10</v>
      </c>
      <c r="D249" s="2">
        <f t="shared" ref="D249:E249" si="44">SUM(D251:D255)</f>
        <v>46</v>
      </c>
      <c r="E249" s="2">
        <f t="shared" si="44"/>
        <v>23</v>
      </c>
      <c r="F249" s="7">
        <f>SUM(F251:F255)</f>
        <v>69</v>
      </c>
    </row>
    <row r="250" spans="2:6" ht="15" customHeight="1" x14ac:dyDescent="0.2">
      <c r="B250" s="22" t="s">
        <v>2</v>
      </c>
      <c r="C250" s="2"/>
      <c r="D250" s="2"/>
      <c r="E250" s="2"/>
      <c r="F250" s="7"/>
    </row>
    <row r="251" spans="2:6" ht="15" customHeight="1" x14ac:dyDescent="0.2">
      <c r="B251" s="22" t="s">
        <v>4</v>
      </c>
      <c r="C251" s="2">
        <v>2</v>
      </c>
      <c r="D251" s="2">
        <v>11</v>
      </c>
      <c r="E251" s="2">
        <v>6</v>
      </c>
      <c r="F251" s="7">
        <v>17</v>
      </c>
    </row>
    <row r="252" spans="2:6" s="13" customFormat="1" ht="15" customHeight="1" x14ac:dyDescent="0.2">
      <c r="B252" s="22" t="s">
        <v>5</v>
      </c>
      <c r="C252" s="2">
        <v>2</v>
      </c>
      <c r="D252" s="2">
        <v>8</v>
      </c>
      <c r="E252" s="2">
        <v>4</v>
      </c>
      <c r="F252" s="7">
        <v>12</v>
      </c>
    </row>
    <row r="253" spans="2:6" s="13" customFormat="1" ht="15" customHeight="1" x14ac:dyDescent="0.2">
      <c r="B253" s="22" t="s">
        <v>39</v>
      </c>
      <c r="C253" s="2">
        <v>4</v>
      </c>
      <c r="D253" s="2">
        <v>20</v>
      </c>
      <c r="E253" s="2">
        <v>10</v>
      </c>
      <c r="F253" s="7">
        <v>30</v>
      </c>
    </row>
    <row r="254" spans="2:6" s="13" customFormat="1" ht="15" customHeight="1" x14ac:dyDescent="0.2">
      <c r="B254" s="22" t="s">
        <v>6</v>
      </c>
      <c r="C254" s="2">
        <v>1</v>
      </c>
      <c r="D254" s="2">
        <v>5</v>
      </c>
      <c r="E254" s="2">
        <v>2</v>
      </c>
      <c r="F254" s="7">
        <v>7</v>
      </c>
    </row>
    <row r="255" spans="2:6" s="13" customFormat="1" ht="15" customHeight="1" x14ac:dyDescent="0.2">
      <c r="B255" s="22" t="s">
        <v>7</v>
      </c>
      <c r="C255" s="2">
        <v>1</v>
      </c>
      <c r="D255" s="2">
        <v>2</v>
      </c>
      <c r="E255" s="2">
        <v>1</v>
      </c>
      <c r="F255" s="7">
        <v>3</v>
      </c>
    </row>
    <row r="256" spans="2:6" s="13" customFormat="1" ht="15" customHeight="1" x14ac:dyDescent="0.2">
      <c r="B256" s="22"/>
      <c r="C256" s="2"/>
      <c r="D256" s="2"/>
      <c r="E256" s="2"/>
      <c r="F256" s="7"/>
    </row>
    <row r="257" spans="2:6" s="13" customFormat="1" ht="15" customHeight="1" x14ac:dyDescent="0.2">
      <c r="B257" s="22"/>
      <c r="C257" s="2" t="s">
        <v>3</v>
      </c>
      <c r="D257" s="2" t="s">
        <v>181</v>
      </c>
      <c r="E257" s="2" t="s">
        <v>180</v>
      </c>
      <c r="F257" s="7" t="s">
        <v>182</v>
      </c>
    </row>
    <row r="258" spans="2:6" s="13" customFormat="1" ht="15" customHeight="1" x14ac:dyDescent="0.2">
      <c r="B258" s="22" t="s">
        <v>67</v>
      </c>
      <c r="C258" s="2">
        <f>C260</f>
        <v>1</v>
      </c>
      <c r="D258" s="2">
        <f t="shared" ref="D258:E258" si="45">D260</f>
        <v>19</v>
      </c>
      <c r="E258" s="2">
        <f t="shared" si="45"/>
        <v>29</v>
      </c>
      <c r="F258" s="7">
        <f>F260</f>
        <v>48</v>
      </c>
    </row>
    <row r="259" spans="2:6" ht="15" customHeight="1" x14ac:dyDescent="0.2">
      <c r="B259" s="22" t="s">
        <v>2</v>
      </c>
      <c r="C259" s="2"/>
      <c r="D259" s="2"/>
      <c r="E259" s="2"/>
      <c r="F259" s="7"/>
    </row>
    <row r="260" spans="2:6" s="13" customFormat="1" ht="15" customHeight="1" x14ac:dyDescent="0.2">
      <c r="B260" s="22" t="s">
        <v>68</v>
      </c>
      <c r="C260" s="2">
        <v>1</v>
      </c>
      <c r="D260" s="2">
        <v>19</v>
      </c>
      <c r="E260" s="2">
        <v>29</v>
      </c>
      <c r="F260" s="7">
        <v>48</v>
      </c>
    </row>
    <row r="261" spans="2:6" s="13" customFormat="1" ht="15" customHeight="1" x14ac:dyDescent="0.2">
      <c r="B261" s="22"/>
      <c r="C261" s="2"/>
      <c r="D261" s="2"/>
      <c r="E261" s="2"/>
      <c r="F261" s="7"/>
    </row>
    <row r="262" spans="2:6" ht="15" customHeight="1" x14ac:dyDescent="0.2">
      <c r="B262" s="22"/>
      <c r="C262" s="2" t="s">
        <v>3</v>
      </c>
      <c r="D262" s="2" t="s">
        <v>181</v>
      </c>
      <c r="E262" s="2" t="s">
        <v>180</v>
      </c>
      <c r="F262" s="7" t="s">
        <v>182</v>
      </c>
    </row>
    <row r="263" spans="2:6" ht="15" customHeight="1" x14ac:dyDescent="0.2">
      <c r="B263" s="22" t="s">
        <v>25</v>
      </c>
      <c r="C263" s="2">
        <f>SUM(C265:C266)</f>
        <v>2</v>
      </c>
      <c r="D263" s="2">
        <f t="shared" ref="D263:E263" si="46">SUM(D265:D266)</f>
        <v>18</v>
      </c>
      <c r="E263" s="2">
        <f t="shared" si="46"/>
        <v>13</v>
      </c>
      <c r="F263" s="7">
        <f>SUM(F265:F266)</f>
        <v>31</v>
      </c>
    </row>
    <row r="264" spans="2:6" ht="15" customHeight="1" x14ac:dyDescent="0.2">
      <c r="B264" s="22"/>
      <c r="C264" s="2"/>
      <c r="D264" s="2"/>
      <c r="E264" s="2"/>
      <c r="F264" s="7"/>
    </row>
    <row r="265" spans="2:6" ht="15" customHeight="1" x14ac:dyDescent="0.2">
      <c r="B265" s="22" t="s">
        <v>81</v>
      </c>
      <c r="C265" s="2">
        <v>1</v>
      </c>
      <c r="D265" s="2">
        <v>11</v>
      </c>
      <c r="E265" s="2">
        <v>3</v>
      </c>
      <c r="F265" s="7">
        <v>14</v>
      </c>
    </row>
    <row r="266" spans="2:6" ht="15" customHeight="1" x14ac:dyDescent="0.2">
      <c r="B266" s="23" t="s">
        <v>69</v>
      </c>
      <c r="C266" s="3">
        <v>1</v>
      </c>
      <c r="D266" s="3">
        <v>7</v>
      </c>
      <c r="E266" s="3">
        <v>10</v>
      </c>
      <c r="F266" s="4">
        <v>17</v>
      </c>
    </row>
    <row r="267" spans="2:6" ht="15" customHeight="1" x14ac:dyDescent="0.2">
      <c r="B267" s="33"/>
      <c r="C267" s="2"/>
      <c r="D267" s="2"/>
      <c r="E267" s="2"/>
      <c r="F267" s="2"/>
    </row>
    <row r="268" spans="2:6" ht="15" customHeight="1" x14ac:dyDescent="0.25">
      <c r="B268" s="116" t="s">
        <v>70</v>
      </c>
      <c r="C268" s="112" t="s">
        <v>3</v>
      </c>
      <c r="D268" s="112" t="s">
        <v>181</v>
      </c>
      <c r="E268" s="112" t="s">
        <v>180</v>
      </c>
      <c r="F268" s="114" t="s">
        <v>182</v>
      </c>
    </row>
    <row r="269" spans="2:6" ht="15" customHeight="1" x14ac:dyDescent="0.25">
      <c r="B269" s="104"/>
      <c r="C269" s="113">
        <f>C272</f>
        <v>9</v>
      </c>
      <c r="D269" s="113">
        <f t="shared" ref="D269:E269" si="47">D272</f>
        <v>56</v>
      </c>
      <c r="E269" s="113">
        <f t="shared" si="47"/>
        <v>23</v>
      </c>
      <c r="F269" s="115">
        <f>F272</f>
        <v>79</v>
      </c>
    </row>
    <row r="270" spans="2:6" ht="15" customHeight="1" x14ac:dyDescent="0.2">
      <c r="B270" s="21"/>
      <c r="C270" s="5"/>
      <c r="D270" s="5"/>
      <c r="E270" s="5"/>
      <c r="F270" s="6"/>
    </row>
    <row r="271" spans="2:6" ht="15" customHeight="1" x14ac:dyDescent="0.2">
      <c r="B271" s="22"/>
      <c r="C271" s="2" t="s">
        <v>3</v>
      </c>
      <c r="D271" s="2" t="s">
        <v>181</v>
      </c>
      <c r="E271" s="2" t="s">
        <v>180</v>
      </c>
      <c r="F271" s="7" t="s">
        <v>182</v>
      </c>
    </row>
    <row r="272" spans="2:6" ht="15" customHeight="1" x14ac:dyDescent="0.2">
      <c r="B272" s="22" t="s">
        <v>71</v>
      </c>
      <c r="C272" s="2">
        <f>SUM(C274:C277)</f>
        <v>9</v>
      </c>
      <c r="D272" s="2">
        <f t="shared" ref="D272:E272" si="48">SUM(D274:D277)</f>
        <v>56</v>
      </c>
      <c r="E272" s="2">
        <f t="shared" si="48"/>
        <v>23</v>
      </c>
      <c r="F272" s="7">
        <f>SUM(F274:F277)</f>
        <v>79</v>
      </c>
    </row>
    <row r="273" spans="2:6" ht="15" customHeight="1" x14ac:dyDescent="0.2">
      <c r="B273" s="22"/>
      <c r="C273" s="2"/>
      <c r="D273" s="2"/>
      <c r="E273" s="2"/>
      <c r="F273" s="7"/>
    </row>
    <row r="274" spans="2:6" ht="15" customHeight="1" x14ac:dyDescent="0.2">
      <c r="B274" s="22" t="s">
        <v>72</v>
      </c>
      <c r="C274" s="2">
        <v>2</v>
      </c>
      <c r="D274" s="2">
        <v>9</v>
      </c>
      <c r="E274" s="2">
        <v>6</v>
      </c>
      <c r="F274" s="7">
        <v>15</v>
      </c>
    </row>
    <row r="275" spans="2:6" ht="15" customHeight="1" x14ac:dyDescent="0.2">
      <c r="B275" s="22" t="s">
        <v>113</v>
      </c>
      <c r="C275" s="2">
        <v>1</v>
      </c>
      <c r="D275" s="2">
        <v>3</v>
      </c>
      <c r="E275" s="2">
        <v>4</v>
      </c>
      <c r="F275" s="7">
        <v>7</v>
      </c>
    </row>
    <row r="276" spans="2:6" ht="15" customHeight="1" x14ac:dyDescent="0.2">
      <c r="B276" s="22" t="s">
        <v>114</v>
      </c>
      <c r="C276" s="2">
        <v>4</v>
      </c>
      <c r="D276" s="2">
        <v>41</v>
      </c>
      <c r="E276" s="2">
        <v>9</v>
      </c>
      <c r="F276" s="7">
        <v>50</v>
      </c>
    </row>
    <row r="277" spans="2:6" ht="15" customHeight="1" x14ac:dyDescent="0.2">
      <c r="B277" s="23" t="s">
        <v>115</v>
      </c>
      <c r="C277" s="3">
        <v>2</v>
      </c>
      <c r="D277" s="3">
        <v>3</v>
      </c>
      <c r="E277" s="3">
        <v>4</v>
      </c>
      <c r="F277" s="4">
        <v>7</v>
      </c>
    </row>
    <row r="278" spans="2:6" ht="15" customHeight="1" x14ac:dyDescent="0.2">
      <c r="B278" s="33"/>
      <c r="C278" s="2"/>
      <c r="D278" s="2"/>
      <c r="E278" s="2"/>
      <c r="F278" s="2"/>
    </row>
    <row r="279" spans="2:6" ht="15" customHeight="1" x14ac:dyDescent="0.25">
      <c r="B279" s="116" t="s">
        <v>73</v>
      </c>
      <c r="C279" s="112" t="s">
        <v>3</v>
      </c>
      <c r="D279" s="112" t="s">
        <v>181</v>
      </c>
      <c r="E279" s="112" t="s">
        <v>180</v>
      </c>
      <c r="F279" s="114" t="s">
        <v>182</v>
      </c>
    </row>
    <row r="280" spans="2:6" ht="15" customHeight="1" x14ac:dyDescent="0.25">
      <c r="B280" s="104"/>
      <c r="C280" s="113">
        <f>C284</f>
        <v>2</v>
      </c>
      <c r="D280" s="113">
        <f t="shared" ref="D280:E280" si="49">D284</f>
        <v>13</v>
      </c>
      <c r="E280" s="113">
        <f t="shared" si="49"/>
        <v>8</v>
      </c>
      <c r="F280" s="115">
        <f>F284</f>
        <v>21</v>
      </c>
    </row>
    <row r="281" spans="2:6" ht="15" customHeight="1" x14ac:dyDescent="0.2">
      <c r="B281" s="37"/>
      <c r="C281" s="18"/>
      <c r="D281" s="18"/>
      <c r="E281" s="18"/>
      <c r="F281" s="19"/>
    </row>
    <row r="282" spans="2:6" s="13" customFormat="1" x14ac:dyDescent="0.2">
      <c r="B282" s="35"/>
      <c r="C282" s="2" t="s">
        <v>3</v>
      </c>
      <c r="D282" s="2" t="s">
        <v>181</v>
      </c>
      <c r="E282" s="2" t="s">
        <v>180</v>
      </c>
      <c r="F282" s="7" t="s">
        <v>182</v>
      </c>
    </row>
    <row r="283" spans="2:6" s="14" customFormat="1" ht="23.25" x14ac:dyDescent="0.35">
      <c r="B283" s="22" t="s">
        <v>74</v>
      </c>
      <c r="C283" s="2"/>
      <c r="D283" s="2"/>
      <c r="E283" s="2"/>
      <c r="F283" s="7"/>
    </row>
    <row r="284" spans="2:6" ht="15" customHeight="1" x14ac:dyDescent="0.2">
      <c r="B284" s="23" t="s">
        <v>75</v>
      </c>
      <c r="C284" s="3">
        <v>2</v>
      </c>
      <c r="D284" s="3">
        <v>13</v>
      </c>
      <c r="E284" s="3">
        <v>8</v>
      </c>
      <c r="F284" s="4">
        <v>21</v>
      </c>
    </row>
    <row r="285" spans="2:6" ht="15" customHeight="1" x14ac:dyDescent="0.2">
      <c r="B285" s="33"/>
      <c r="C285" s="2"/>
      <c r="D285" s="2"/>
      <c r="E285" s="2"/>
      <c r="F285" s="2"/>
    </row>
    <row r="286" spans="2:6" x14ac:dyDescent="0.2">
      <c r="B286" s="33"/>
      <c r="C286" s="2"/>
      <c r="D286" s="2"/>
      <c r="E286" s="2"/>
      <c r="F286" s="2"/>
    </row>
    <row r="287" spans="2:6" s="27" customFormat="1" ht="19.5" customHeight="1" x14ac:dyDescent="0.2">
      <c r="B287" s="117" t="s">
        <v>76</v>
      </c>
      <c r="C287" s="119" t="s">
        <v>3</v>
      </c>
      <c r="D287" s="119" t="s">
        <v>181</v>
      </c>
      <c r="E287" s="119" t="s">
        <v>180</v>
      </c>
      <c r="F287" s="121" t="s">
        <v>182</v>
      </c>
    </row>
    <row r="288" spans="2:6" s="27" customFormat="1" ht="19.5" customHeight="1" x14ac:dyDescent="0.2">
      <c r="B288" s="118" t="s">
        <v>76</v>
      </c>
      <c r="C288" s="122">
        <f>C10+C93+C132+C176+C202+C246+C269+C280</f>
        <v>299</v>
      </c>
      <c r="D288" s="122">
        <f>D10+D93+D132+D176+D202+D246+D269+D280</f>
        <v>2119</v>
      </c>
      <c r="E288" s="122">
        <f>E10+E93+E132+E176+E202+E246+E269+E280</f>
        <v>756</v>
      </c>
      <c r="F288" s="123">
        <f>F10+F93+F132+F176+F202+F246+F269+F280</f>
        <v>2875</v>
      </c>
    </row>
    <row r="289" spans="2:6" x14ac:dyDescent="0.2">
      <c r="B289" s="1"/>
      <c r="C289" s="2"/>
      <c r="D289" s="2"/>
      <c r="E289" s="2"/>
      <c r="F289" s="2"/>
    </row>
    <row r="290" spans="2:6" x14ac:dyDescent="0.2">
      <c r="B290" s="1"/>
      <c r="C290" s="2"/>
      <c r="D290" s="2"/>
      <c r="E290" s="2"/>
      <c r="F290" s="2"/>
    </row>
    <row r="291" spans="2:6" x14ac:dyDescent="0.2">
      <c r="B291" s="1"/>
      <c r="C291" s="2"/>
      <c r="D291" s="2"/>
      <c r="E291" s="2"/>
      <c r="F291" s="2"/>
    </row>
    <row r="292" spans="2:6" x14ac:dyDescent="0.2">
      <c r="B292" s="1"/>
      <c r="C292" s="2"/>
      <c r="D292" s="2"/>
      <c r="E292" s="2"/>
      <c r="F292" s="2"/>
    </row>
    <row r="293" spans="2:6" x14ac:dyDescent="0.2">
      <c r="B293" s="1"/>
      <c r="C293" s="2"/>
      <c r="D293" s="2"/>
      <c r="E293" s="2"/>
      <c r="F293" s="2"/>
    </row>
    <row r="294" spans="2:6" x14ac:dyDescent="0.2">
      <c r="B294" s="1"/>
      <c r="C294" s="2"/>
      <c r="D294" s="2"/>
      <c r="E294" s="2"/>
      <c r="F294" s="2"/>
    </row>
    <row r="295" spans="2:6" x14ac:dyDescent="0.2">
      <c r="B295" s="1"/>
      <c r="C295" s="2"/>
      <c r="D295" s="2"/>
      <c r="E295" s="2"/>
      <c r="F295" s="2"/>
    </row>
    <row r="296" spans="2:6" x14ac:dyDescent="0.2">
      <c r="B296" s="1"/>
      <c r="C296" s="2"/>
      <c r="D296" s="2"/>
      <c r="E296" s="2"/>
      <c r="F296" s="2"/>
    </row>
    <row r="297" spans="2:6" x14ac:dyDescent="0.2">
      <c r="B297" s="1"/>
      <c r="C297" s="2"/>
      <c r="D297" s="2"/>
      <c r="E297" s="2"/>
      <c r="F297" s="2"/>
    </row>
    <row r="298" spans="2:6" x14ac:dyDescent="0.2">
      <c r="B298" s="1"/>
      <c r="C298" s="2"/>
      <c r="D298" s="2"/>
      <c r="E298" s="2"/>
      <c r="F298" s="2"/>
    </row>
    <row r="299" spans="2:6" x14ac:dyDescent="0.2">
      <c r="B299" s="1"/>
      <c r="C299" s="2"/>
      <c r="D299" s="2"/>
      <c r="E299" s="2"/>
      <c r="F299" s="2"/>
    </row>
    <row r="300" spans="2:6" x14ac:dyDescent="0.2">
      <c r="B300" s="1"/>
      <c r="C300" s="2"/>
      <c r="D300" s="2"/>
      <c r="E300" s="2"/>
      <c r="F300" s="2"/>
    </row>
    <row r="301" spans="2:6" x14ac:dyDescent="0.2">
      <c r="B301" s="1"/>
      <c r="C301" s="2"/>
      <c r="D301" s="2"/>
      <c r="E301" s="2"/>
      <c r="F301" s="2"/>
    </row>
    <row r="302" spans="2:6" x14ac:dyDescent="0.2">
      <c r="B302" s="1"/>
      <c r="C302" s="2"/>
      <c r="D302" s="2"/>
      <c r="E302" s="2"/>
      <c r="F302" s="2"/>
    </row>
    <row r="303" spans="2:6" x14ac:dyDescent="0.2">
      <c r="B303" s="1"/>
      <c r="C303" s="2"/>
      <c r="D303" s="2"/>
      <c r="E303" s="2"/>
      <c r="F303" s="2"/>
    </row>
    <row r="304" spans="2:6" x14ac:dyDescent="0.2">
      <c r="B304" s="1"/>
      <c r="C304" s="2"/>
      <c r="D304" s="2"/>
      <c r="E304" s="2"/>
      <c r="F304" s="2"/>
    </row>
    <row r="305" spans="2:6" x14ac:dyDescent="0.2">
      <c r="B305" s="1"/>
      <c r="C305" s="2"/>
      <c r="D305" s="2"/>
      <c r="E305" s="2"/>
      <c r="F305" s="2"/>
    </row>
    <row r="306" spans="2:6" x14ac:dyDescent="0.2">
      <c r="B306" s="1"/>
      <c r="C306" s="2"/>
      <c r="D306" s="2"/>
      <c r="E306" s="2"/>
      <c r="F306" s="2"/>
    </row>
    <row r="307" spans="2:6" x14ac:dyDescent="0.2">
      <c r="B307" s="1"/>
      <c r="C307" s="2"/>
      <c r="D307" s="2"/>
      <c r="E307" s="2"/>
      <c r="F307" s="2"/>
    </row>
    <row r="308" spans="2:6" x14ac:dyDescent="0.2">
      <c r="B308" s="1"/>
      <c r="C308" s="2"/>
      <c r="D308" s="2"/>
      <c r="E308" s="2"/>
      <c r="F308" s="2"/>
    </row>
    <row r="309" spans="2:6" x14ac:dyDescent="0.2">
      <c r="B309" s="1"/>
      <c r="C309" s="2"/>
      <c r="D309" s="2"/>
      <c r="E309" s="2"/>
      <c r="F309" s="2"/>
    </row>
    <row r="310" spans="2:6" x14ac:dyDescent="0.2">
      <c r="B310" s="1"/>
      <c r="C310" s="2"/>
      <c r="D310" s="2"/>
      <c r="E310" s="2"/>
      <c r="F310" s="2"/>
    </row>
    <row r="311" spans="2:6" x14ac:dyDescent="0.2">
      <c r="B311" s="1"/>
      <c r="C311" s="2"/>
      <c r="D311" s="2"/>
      <c r="E311" s="2"/>
      <c r="F311" s="2"/>
    </row>
    <row r="312" spans="2:6" x14ac:dyDescent="0.2">
      <c r="B312" s="1"/>
      <c r="C312" s="2"/>
      <c r="D312" s="2"/>
      <c r="E312" s="2"/>
      <c r="F312" s="2"/>
    </row>
  </sheetData>
  <mergeCells count="16">
    <mergeCell ref="B279:B280"/>
    <mergeCell ref="B287:B288"/>
    <mergeCell ref="H49:H50"/>
    <mergeCell ref="N61:N62"/>
    <mergeCell ref="B131:B132"/>
    <mergeCell ref="B175:B176"/>
    <mergeCell ref="B201:B202"/>
    <mergeCell ref="B245:B246"/>
    <mergeCell ref="B268:B269"/>
    <mergeCell ref="H9:H10"/>
    <mergeCell ref="B92:B93"/>
    <mergeCell ref="H7:L7"/>
    <mergeCell ref="N7:R7"/>
    <mergeCell ref="B9:B10"/>
    <mergeCell ref="N9:N10"/>
    <mergeCell ref="B7:F7"/>
  </mergeCells>
  <printOptions horizontalCentered="1"/>
  <pageMargins left="0.59055118110236227" right="0.59055118110236227" top="0.98425196850393704" bottom="0.59055118110236227" header="0.39370078740157483" footer="0.19685039370078741"/>
  <pageSetup paperSize="9" scale="54" fitToHeight="0" orientation="portrait" r:id="rId1"/>
  <headerFooter alignWithMargins="0">
    <oddHeader>&amp;L&amp;"Arial,Negrita"&amp;18Servei de Llengües&amp;16
Dades de matrícula&amp;14 &amp;"Arial,Normal"(&amp;A)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3"/>
  <sheetViews>
    <sheetView workbookViewId="0">
      <selection activeCell="A5" sqref="A5:B5"/>
    </sheetView>
  </sheetViews>
  <sheetFormatPr baseColWidth="10" defaultColWidth="11.5703125" defaultRowHeight="15" x14ac:dyDescent="0.25"/>
  <cols>
    <col min="1" max="1" width="2.7109375" style="75" customWidth="1"/>
    <col min="2" max="2" width="45.85546875" style="75" bestFit="1" customWidth="1"/>
    <col min="3" max="5" width="12.7109375" style="81" customWidth="1"/>
    <col min="6" max="6" width="14.7109375" style="75" bestFit="1" customWidth="1"/>
    <col min="7" max="16384" width="11.5703125" style="75"/>
  </cols>
  <sheetData>
    <row r="1" spans="1:6" s="64" customFormat="1" ht="18" x14ac:dyDescent="0.25">
      <c r="A1" s="63" t="s">
        <v>82</v>
      </c>
      <c r="C1" s="65"/>
      <c r="D1" s="65"/>
      <c r="E1" s="65"/>
      <c r="F1" s="65"/>
    </row>
    <row r="2" spans="1:6" s="66" customFormat="1" ht="15" customHeight="1" x14ac:dyDescent="0.2">
      <c r="C2" s="67"/>
      <c r="D2" s="67"/>
      <c r="E2" s="67"/>
      <c r="F2" s="67"/>
    </row>
    <row r="3" spans="1:6" s="66" customFormat="1" ht="15" customHeight="1" x14ac:dyDescent="0.2">
      <c r="A3" s="66" t="s">
        <v>84</v>
      </c>
      <c r="B3" s="67"/>
      <c r="D3" s="67"/>
      <c r="E3" s="67"/>
    </row>
    <row r="4" spans="1:6" s="66" customFormat="1" ht="15" customHeight="1" x14ac:dyDescent="0.2">
      <c r="A4" s="68" t="s">
        <v>155</v>
      </c>
      <c r="B4" s="67"/>
      <c r="D4" s="67"/>
      <c r="E4" s="67"/>
      <c r="F4" s="69"/>
    </row>
    <row r="5" spans="1:6" s="66" customFormat="1" ht="15" customHeight="1" x14ac:dyDescent="0.2">
      <c r="A5" s="108"/>
      <c r="B5" s="109"/>
      <c r="C5" s="70"/>
      <c r="D5" s="67"/>
      <c r="E5" s="67"/>
      <c r="F5" s="70"/>
    </row>
    <row r="6" spans="1:6" s="74" customFormat="1" ht="15" customHeight="1" x14ac:dyDescent="0.25">
      <c r="A6" s="71"/>
      <c r="B6" s="72"/>
      <c r="C6" s="73" t="s">
        <v>121</v>
      </c>
      <c r="D6" s="73" t="s">
        <v>185</v>
      </c>
      <c r="E6" s="73" t="s">
        <v>186</v>
      </c>
      <c r="F6" s="73" t="s">
        <v>120</v>
      </c>
    </row>
    <row r="7" spans="1:6" x14ac:dyDescent="0.25">
      <c r="B7" s="76" t="s">
        <v>118</v>
      </c>
      <c r="C7" s="77">
        <f>+C17+C24+C28+C34</f>
        <v>130</v>
      </c>
      <c r="D7" s="79">
        <f>+D17+D24+D28+D34</f>
        <v>587</v>
      </c>
      <c r="E7" s="80">
        <f>+E17+E24+E28+E34</f>
        <v>325</v>
      </c>
      <c r="F7" s="78">
        <f>+F17+F24+F28+F34</f>
        <v>912</v>
      </c>
    </row>
    <row r="8" spans="1:6" x14ac:dyDescent="0.25">
      <c r="C8" s="75"/>
    </row>
    <row r="9" spans="1:6" x14ac:dyDescent="0.25">
      <c r="B9" s="82" t="s">
        <v>119</v>
      </c>
      <c r="C9" s="73" t="s">
        <v>121</v>
      </c>
      <c r="D9" s="73" t="s">
        <v>181</v>
      </c>
      <c r="E9" s="73" t="s">
        <v>180</v>
      </c>
      <c r="F9" s="73" t="s">
        <v>120</v>
      </c>
    </row>
    <row r="10" spans="1:6" ht="15.75" customHeight="1" x14ac:dyDescent="0.25">
      <c r="B10" s="84" t="s">
        <v>122</v>
      </c>
      <c r="C10" s="73">
        <v>0</v>
      </c>
      <c r="D10" s="85">
        <v>0</v>
      </c>
      <c r="E10" s="85">
        <v>0</v>
      </c>
      <c r="F10" s="73">
        <v>0</v>
      </c>
    </row>
    <row r="11" spans="1:6" x14ac:dyDescent="0.25">
      <c r="B11" s="86" t="s">
        <v>123</v>
      </c>
      <c r="C11" s="73">
        <v>0</v>
      </c>
      <c r="D11" s="85">
        <v>0</v>
      </c>
      <c r="E11" s="85">
        <v>0</v>
      </c>
      <c r="F11" s="73">
        <v>0</v>
      </c>
    </row>
    <row r="12" spans="1:6" x14ac:dyDescent="0.25">
      <c r="B12" s="86" t="s">
        <v>124</v>
      </c>
      <c r="C12" s="73">
        <v>1</v>
      </c>
      <c r="D12" s="85">
        <v>2</v>
      </c>
      <c r="E12" s="85">
        <v>4</v>
      </c>
      <c r="F12" s="73">
        <v>6</v>
      </c>
    </row>
    <row r="13" spans="1:6" x14ac:dyDescent="0.25">
      <c r="B13" s="86" t="s">
        <v>125</v>
      </c>
      <c r="C13" s="73">
        <v>1</v>
      </c>
      <c r="D13" s="85">
        <v>6</v>
      </c>
      <c r="E13" s="85">
        <v>3</v>
      </c>
      <c r="F13" s="73">
        <v>9</v>
      </c>
    </row>
    <row r="14" spans="1:6" x14ac:dyDescent="0.25">
      <c r="B14" s="86" t="s">
        <v>126</v>
      </c>
      <c r="C14" s="73">
        <v>1</v>
      </c>
      <c r="D14" s="85">
        <v>4</v>
      </c>
      <c r="E14" s="85">
        <v>3</v>
      </c>
      <c r="F14" s="73">
        <v>7</v>
      </c>
    </row>
    <row r="15" spans="1:6" x14ac:dyDescent="0.25">
      <c r="B15" s="86" t="s">
        <v>127</v>
      </c>
      <c r="C15" s="73">
        <v>1</v>
      </c>
      <c r="D15" s="85">
        <v>6</v>
      </c>
      <c r="E15" s="85">
        <v>5</v>
      </c>
      <c r="F15" s="73">
        <v>11</v>
      </c>
    </row>
    <row r="16" spans="1:6" x14ac:dyDescent="0.25">
      <c r="B16" s="87" t="s">
        <v>128</v>
      </c>
      <c r="C16" s="73">
        <v>0</v>
      </c>
      <c r="D16" s="85">
        <v>0</v>
      </c>
      <c r="E16" s="85">
        <v>0</v>
      </c>
      <c r="F16" s="73">
        <v>0</v>
      </c>
    </row>
    <row r="17" spans="2:6" x14ac:dyDescent="0.25">
      <c r="B17" s="111" t="s">
        <v>187</v>
      </c>
      <c r="C17" s="73">
        <f>+SUM(C10:C16)</f>
        <v>4</v>
      </c>
      <c r="D17" s="85">
        <f>+D10+D11+D12+D13+D14+D15+D16</f>
        <v>18</v>
      </c>
      <c r="E17" s="85">
        <f>+E10+E12+E11+E13+E14+E15+E16</f>
        <v>15</v>
      </c>
      <c r="F17" s="73">
        <f>+SUM(F10:F16)</f>
        <v>33</v>
      </c>
    </row>
    <row r="18" spans="2:6" x14ac:dyDescent="0.25">
      <c r="B18" s="72"/>
      <c r="C18" s="89"/>
      <c r="F18" s="89"/>
    </row>
    <row r="19" spans="2:6" x14ac:dyDescent="0.25">
      <c r="B19" s="82" t="s">
        <v>129</v>
      </c>
      <c r="C19" s="73" t="s">
        <v>121</v>
      </c>
      <c r="D19" s="73" t="s">
        <v>181</v>
      </c>
      <c r="E19" s="73" t="s">
        <v>180</v>
      </c>
      <c r="F19" s="73" t="s">
        <v>120</v>
      </c>
    </row>
    <row r="20" spans="2:6" x14ac:dyDescent="0.25">
      <c r="B20" s="84" t="s">
        <v>130</v>
      </c>
      <c r="C20" s="73">
        <v>2</v>
      </c>
      <c r="D20" s="85">
        <v>10</v>
      </c>
      <c r="E20" s="85">
        <v>3</v>
      </c>
      <c r="F20" s="73">
        <v>13</v>
      </c>
    </row>
    <row r="21" spans="2:6" x14ac:dyDescent="0.25">
      <c r="B21" s="86" t="s">
        <v>131</v>
      </c>
      <c r="C21" s="73">
        <v>0</v>
      </c>
      <c r="D21" s="85">
        <v>0</v>
      </c>
      <c r="E21" s="85">
        <v>0</v>
      </c>
      <c r="F21" s="73">
        <v>0</v>
      </c>
    </row>
    <row r="22" spans="2:6" x14ac:dyDescent="0.25">
      <c r="B22" s="86" t="s">
        <v>132</v>
      </c>
      <c r="C22" s="73">
        <v>1</v>
      </c>
      <c r="D22" s="85">
        <v>7</v>
      </c>
      <c r="E22" s="85">
        <v>0</v>
      </c>
      <c r="F22" s="73">
        <v>7</v>
      </c>
    </row>
    <row r="23" spans="2:6" x14ac:dyDescent="0.25">
      <c r="B23" s="87" t="s">
        <v>133</v>
      </c>
      <c r="C23" s="73">
        <v>32</v>
      </c>
      <c r="D23" s="85">
        <v>173</v>
      </c>
      <c r="E23" s="85">
        <v>81</v>
      </c>
      <c r="F23" s="73">
        <v>254</v>
      </c>
    </row>
    <row r="24" spans="2:6" x14ac:dyDescent="0.25">
      <c r="B24" s="111" t="s">
        <v>187</v>
      </c>
      <c r="C24" s="73">
        <f>+SUM(C20:C23)</f>
        <v>35</v>
      </c>
      <c r="D24" s="85">
        <f>+D20+D21+D22+D23</f>
        <v>190</v>
      </c>
      <c r="E24" s="85">
        <f>+E20+E21+E22+E23</f>
        <v>84</v>
      </c>
      <c r="F24" s="73">
        <f>+SUM(F20:F23)</f>
        <v>274</v>
      </c>
    </row>
    <row r="25" spans="2:6" x14ac:dyDescent="0.25">
      <c r="B25" s="90"/>
      <c r="C25" s="89"/>
      <c r="F25" s="89"/>
    </row>
    <row r="26" spans="2:6" x14ac:dyDescent="0.25">
      <c r="B26" s="82" t="s">
        <v>134</v>
      </c>
      <c r="C26" s="73" t="s">
        <v>121</v>
      </c>
      <c r="D26" s="73" t="s">
        <v>181</v>
      </c>
      <c r="E26" s="73" t="s">
        <v>180</v>
      </c>
      <c r="F26" s="83" t="s">
        <v>120</v>
      </c>
    </row>
    <row r="27" spans="2:6" x14ac:dyDescent="0.25">
      <c r="B27" s="91" t="s">
        <v>135</v>
      </c>
      <c r="C27" s="73">
        <v>79</v>
      </c>
      <c r="D27" s="85">
        <v>206</v>
      </c>
      <c r="E27" s="85">
        <v>143</v>
      </c>
      <c r="F27" s="83">
        <v>349</v>
      </c>
    </row>
    <row r="28" spans="2:6" x14ac:dyDescent="0.25">
      <c r="B28" s="111" t="s">
        <v>187</v>
      </c>
      <c r="C28" s="73">
        <f>+C27</f>
        <v>79</v>
      </c>
      <c r="D28" s="85">
        <v>206</v>
      </c>
      <c r="E28" s="85">
        <v>143</v>
      </c>
      <c r="F28" s="88">
        <f>+F27</f>
        <v>349</v>
      </c>
    </row>
    <row r="29" spans="2:6" x14ac:dyDescent="0.25">
      <c r="B29" s="72"/>
      <c r="C29" s="89"/>
      <c r="F29" s="89"/>
    </row>
    <row r="30" spans="2:6" x14ac:dyDescent="0.25">
      <c r="B30" s="82" t="s">
        <v>136</v>
      </c>
      <c r="C30" s="73" t="s">
        <v>121</v>
      </c>
      <c r="D30" s="73" t="s">
        <v>181</v>
      </c>
      <c r="E30" s="73" t="s">
        <v>180</v>
      </c>
      <c r="F30" s="73" t="s">
        <v>120</v>
      </c>
    </row>
    <row r="31" spans="2:6" ht="15.75" customHeight="1" x14ac:dyDescent="0.25">
      <c r="B31" s="84" t="s">
        <v>137</v>
      </c>
      <c r="C31" s="73">
        <v>4</v>
      </c>
      <c r="D31" s="93">
        <v>58</v>
      </c>
      <c r="E31" s="93">
        <v>34</v>
      </c>
      <c r="F31" s="73">
        <v>92</v>
      </c>
    </row>
    <row r="32" spans="2:6" x14ac:dyDescent="0.25">
      <c r="B32" s="86" t="s">
        <v>138</v>
      </c>
      <c r="C32" s="73">
        <v>7</v>
      </c>
      <c r="D32" s="93">
        <v>107</v>
      </c>
      <c r="E32" s="93">
        <v>48</v>
      </c>
      <c r="F32" s="73">
        <v>155</v>
      </c>
    </row>
    <row r="33" spans="2:6" x14ac:dyDescent="0.25">
      <c r="B33" s="87" t="s">
        <v>139</v>
      </c>
      <c r="C33" s="73">
        <v>1</v>
      </c>
      <c r="D33" s="93">
        <v>8</v>
      </c>
      <c r="E33" s="93">
        <v>1</v>
      </c>
      <c r="F33" s="73">
        <v>9</v>
      </c>
    </row>
    <row r="34" spans="2:6" s="72" customFormat="1" x14ac:dyDescent="0.25">
      <c r="B34" s="111" t="s">
        <v>187</v>
      </c>
      <c r="C34" s="73">
        <f>+C31+C32+C33</f>
        <v>12</v>
      </c>
      <c r="D34" s="94">
        <f>+D31+D32+D33</f>
        <v>173</v>
      </c>
      <c r="E34" s="95">
        <f>+E31+E32+E33</f>
        <v>83</v>
      </c>
      <c r="F34" s="73">
        <f>+F31+F32+F33</f>
        <v>256</v>
      </c>
    </row>
    <row r="35" spans="2:6" s="72" customFormat="1" x14ac:dyDescent="0.25">
      <c r="C35" s="89"/>
      <c r="D35" s="89"/>
      <c r="E35" s="89"/>
      <c r="F35" s="89"/>
    </row>
    <row r="36" spans="2:6" s="72" customFormat="1" x14ac:dyDescent="0.25">
      <c r="C36" s="89"/>
      <c r="D36" s="89"/>
      <c r="E36" s="89"/>
      <c r="F36" s="89"/>
    </row>
    <row r="37" spans="2:6" s="72" customFormat="1" x14ac:dyDescent="0.25">
      <c r="C37" s="73" t="s">
        <v>121</v>
      </c>
      <c r="D37" s="73" t="s">
        <v>181</v>
      </c>
      <c r="E37" s="73" t="s">
        <v>180</v>
      </c>
      <c r="F37" s="73" t="s">
        <v>120</v>
      </c>
    </row>
    <row r="38" spans="2:6" x14ac:dyDescent="0.25">
      <c r="B38" s="76" t="s">
        <v>140</v>
      </c>
      <c r="C38" s="77">
        <f>+C47+C52+C57+C61</f>
        <v>16</v>
      </c>
      <c r="D38" s="79">
        <f>+D47+D52+D57+D61</f>
        <v>109.5</v>
      </c>
      <c r="E38" s="80">
        <f>+E47+E52+E57+E61</f>
        <v>52</v>
      </c>
      <c r="F38" s="96">
        <f>+F47+F52+F57+F61</f>
        <v>162</v>
      </c>
    </row>
    <row r="39" spans="2:6" x14ac:dyDescent="0.25">
      <c r="C39" s="75"/>
    </row>
    <row r="40" spans="2:6" x14ac:dyDescent="0.25">
      <c r="B40" s="82" t="s">
        <v>119</v>
      </c>
      <c r="C40" s="73" t="s">
        <v>121</v>
      </c>
      <c r="D40" s="73" t="s">
        <v>181</v>
      </c>
      <c r="E40" s="73" t="s">
        <v>180</v>
      </c>
      <c r="F40" s="73" t="s">
        <v>120</v>
      </c>
    </row>
    <row r="41" spans="2:6" x14ac:dyDescent="0.25">
      <c r="B41" s="84" t="s">
        <v>159</v>
      </c>
      <c r="C41" s="73">
        <v>1</v>
      </c>
      <c r="D41" s="85">
        <v>1</v>
      </c>
      <c r="E41" s="85">
        <v>1</v>
      </c>
      <c r="F41" s="73">
        <v>2</v>
      </c>
    </row>
    <row r="42" spans="2:6" x14ac:dyDescent="0.25">
      <c r="B42" s="86" t="s">
        <v>160</v>
      </c>
      <c r="C42" s="73">
        <v>0</v>
      </c>
      <c r="D42" s="85">
        <v>0</v>
      </c>
      <c r="E42" s="85">
        <v>0</v>
      </c>
      <c r="F42" s="73">
        <v>0</v>
      </c>
    </row>
    <row r="43" spans="2:6" x14ac:dyDescent="0.25">
      <c r="B43" s="86" t="s">
        <v>124</v>
      </c>
      <c r="C43" s="73">
        <v>1</v>
      </c>
      <c r="D43" s="85">
        <v>0.5</v>
      </c>
      <c r="E43" s="85">
        <v>1</v>
      </c>
      <c r="F43" s="73">
        <v>2</v>
      </c>
    </row>
    <row r="44" spans="2:6" x14ac:dyDescent="0.25">
      <c r="B44" s="86" t="s">
        <v>161</v>
      </c>
      <c r="C44" s="73">
        <v>0</v>
      </c>
      <c r="D44" s="85">
        <v>0</v>
      </c>
      <c r="E44" s="85">
        <v>0</v>
      </c>
      <c r="F44" s="73">
        <v>0</v>
      </c>
    </row>
    <row r="45" spans="2:6" x14ac:dyDescent="0.25">
      <c r="B45" s="86" t="s">
        <v>162</v>
      </c>
      <c r="C45" s="73">
        <v>1</v>
      </c>
      <c r="D45" s="85">
        <v>4</v>
      </c>
      <c r="E45" s="85">
        <v>3</v>
      </c>
      <c r="F45" s="73">
        <v>7</v>
      </c>
    </row>
    <row r="46" spans="2:6" x14ac:dyDescent="0.25">
      <c r="B46" s="87" t="s">
        <v>127</v>
      </c>
      <c r="C46" s="73">
        <v>0</v>
      </c>
      <c r="D46" s="85">
        <v>0</v>
      </c>
      <c r="E46" s="93">
        <v>0</v>
      </c>
      <c r="F46" s="73">
        <v>0</v>
      </c>
    </row>
    <row r="47" spans="2:6" x14ac:dyDescent="0.25">
      <c r="B47" s="111" t="s">
        <v>187</v>
      </c>
      <c r="C47" s="73">
        <f>+C41+C42+C43+C44+C45+C46</f>
        <v>3</v>
      </c>
      <c r="D47" s="93">
        <f>+D41+D42+D43+D44+D45+D46</f>
        <v>5.5</v>
      </c>
      <c r="E47" s="93">
        <f>+E41+E42+E43+E44+E45+E46</f>
        <v>5</v>
      </c>
      <c r="F47" s="73">
        <f>+F41+F42+F43+F44+F45+F46</f>
        <v>11</v>
      </c>
    </row>
    <row r="48" spans="2:6" x14ac:dyDescent="0.25">
      <c r="B48" s="72"/>
      <c r="C48" s="75"/>
    </row>
    <row r="49" spans="2:6" x14ac:dyDescent="0.25">
      <c r="B49" s="82" t="s">
        <v>141</v>
      </c>
      <c r="C49" s="73" t="s">
        <v>121</v>
      </c>
      <c r="D49" s="73" t="s">
        <v>181</v>
      </c>
      <c r="E49" s="73" t="s">
        <v>180</v>
      </c>
      <c r="F49" s="73" t="s">
        <v>120</v>
      </c>
    </row>
    <row r="50" spans="2:6" x14ac:dyDescent="0.25">
      <c r="B50" s="86" t="s">
        <v>142</v>
      </c>
      <c r="C50" s="73">
        <v>3</v>
      </c>
      <c r="D50" s="85">
        <v>19</v>
      </c>
      <c r="E50" s="85">
        <v>28</v>
      </c>
      <c r="F50" s="73">
        <v>47</v>
      </c>
    </row>
    <row r="51" spans="2:6" x14ac:dyDescent="0.25">
      <c r="B51" s="87" t="s">
        <v>143</v>
      </c>
      <c r="C51" s="73">
        <v>2</v>
      </c>
      <c r="D51" s="85">
        <v>10</v>
      </c>
      <c r="E51" s="85">
        <v>5</v>
      </c>
      <c r="F51" s="73">
        <v>15</v>
      </c>
    </row>
    <row r="52" spans="2:6" x14ac:dyDescent="0.25">
      <c r="B52" s="111" t="s">
        <v>187</v>
      </c>
      <c r="C52" s="73">
        <f>+SUM(C50:C51)</f>
        <v>5</v>
      </c>
      <c r="D52" s="85">
        <f>+D50+D51</f>
        <v>29</v>
      </c>
      <c r="E52" s="85">
        <f>+E50+E51</f>
        <v>33</v>
      </c>
      <c r="F52" s="73">
        <f>+SUM(F50:F51)</f>
        <v>62</v>
      </c>
    </row>
    <row r="53" spans="2:6" x14ac:dyDescent="0.25">
      <c r="B53" s="72"/>
      <c r="C53" s="89"/>
      <c r="D53" s="62"/>
      <c r="E53" s="62"/>
      <c r="F53" s="89"/>
    </row>
    <row r="54" spans="2:6" x14ac:dyDescent="0.25">
      <c r="B54" s="82" t="s">
        <v>144</v>
      </c>
      <c r="C54" s="73" t="s">
        <v>121</v>
      </c>
      <c r="D54" s="73" t="s">
        <v>181</v>
      </c>
      <c r="E54" s="73" t="s">
        <v>180</v>
      </c>
      <c r="F54" s="73" t="s">
        <v>120</v>
      </c>
    </row>
    <row r="55" spans="2:6" x14ac:dyDescent="0.25">
      <c r="B55" s="84" t="s">
        <v>145</v>
      </c>
      <c r="C55" s="73">
        <v>4</v>
      </c>
      <c r="D55" s="85">
        <v>43</v>
      </c>
      <c r="E55" s="85">
        <v>6</v>
      </c>
      <c r="F55" s="73">
        <v>49</v>
      </c>
    </row>
    <row r="56" spans="2:6" x14ac:dyDescent="0.25">
      <c r="B56" s="87" t="s">
        <v>146</v>
      </c>
      <c r="C56" s="73">
        <v>3</v>
      </c>
      <c r="D56" s="85">
        <v>26</v>
      </c>
      <c r="E56" s="85">
        <v>6</v>
      </c>
      <c r="F56" s="73">
        <v>32</v>
      </c>
    </row>
    <row r="57" spans="2:6" s="72" customFormat="1" x14ac:dyDescent="0.25">
      <c r="B57" s="111" t="s">
        <v>187</v>
      </c>
      <c r="C57" s="73">
        <f>+C55+C56</f>
        <v>7</v>
      </c>
      <c r="D57" s="85">
        <f>+D55+D56</f>
        <v>69</v>
      </c>
      <c r="E57" s="85">
        <f>+E55+E56</f>
        <v>12</v>
      </c>
      <c r="F57" s="73">
        <f>+F55+F56</f>
        <v>81</v>
      </c>
    </row>
    <row r="58" spans="2:6" x14ac:dyDescent="0.25">
      <c r="B58" s="72"/>
      <c r="C58" s="89"/>
      <c r="F58" s="89"/>
    </row>
    <row r="59" spans="2:6" x14ac:dyDescent="0.25">
      <c r="B59" s="82" t="s">
        <v>157</v>
      </c>
      <c r="C59" s="73" t="s">
        <v>121</v>
      </c>
      <c r="D59" s="73" t="s">
        <v>181</v>
      </c>
      <c r="E59" s="73" t="s">
        <v>180</v>
      </c>
      <c r="F59" s="83" t="s">
        <v>120</v>
      </c>
    </row>
    <row r="60" spans="2:6" x14ac:dyDescent="0.25">
      <c r="B60" s="91" t="s">
        <v>156</v>
      </c>
      <c r="C60" s="73">
        <v>1</v>
      </c>
      <c r="D60" s="85">
        <v>6</v>
      </c>
      <c r="E60" s="85">
        <v>2</v>
      </c>
      <c r="F60" s="83">
        <v>8</v>
      </c>
    </row>
    <row r="61" spans="2:6" x14ac:dyDescent="0.25">
      <c r="B61" s="111" t="s">
        <v>187</v>
      </c>
      <c r="C61" s="73">
        <f>+C60</f>
        <v>1</v>
      </c>
      <c r="D61" s="85">
        <v>6</v>
      </c>
      <c r="E61" s="85">
        <v>2</v>
      </c>
      <c r="F61" s="88">
        <f>+F60</f>
        <v>8</v>
      </c>
    </row>
    <row r="62" spans="2:6" x14ac:dyDescent="0.25">
      <c r="B62" s="72"/>
      <c r="C62" s="75"/>
    </row>
    <row r="63" spans="2:6" x14ac:dyDescent="0.25">
      <c r="B63" s="72"/>
      <c r="C63" s="75"/>
    </row>
    <row r="64" spans="2:6" s="72" customFormat="1" x14ac:dyDescent="0.25">
      <c r="C64" s="73" t="s">
        <v>121</v>
      </c>
      <c r="D64" s="73" t="s">
        <v>181</v>
      </c>
      <c r="E64" s="73" t="s">
        <v>180</v>
      </c>
      <c r="F64" s="73" t="s">
        <v>120</v>
      </c>
    </row>
    <row r="65" spans="2:6" x14ac:dyDescent="0.25">
      <c r="B65" s="76" t="s">
        <v>147</v>
      </c>
      <c r="C65" s="77">
        <f>C71+C75</f>
        <v>12</v>
      </c>
      <c r="D65" s="97">
        <f>+D71+D75</f>
        <v>76</v>
      </c>
      <c r="E65" s="97">
        <f>+E71+E75</f>
        <v>16</v>
      </c>
      <c r="F65" s="77">
        <f>F71+F75</f>
        <v>92</v>
      </c>
    </row>
    <row r="66" spans="2:6" x14ac:dyDescent="0.25">
      <c r="C66" s="75"/>
    </row>
    <row r="67" spans="2:6" x14ac:dyDescent="0.25">
      <c r="B67" s="82" t="s">
        <v>119</v>
      </c>
      <c r="C67" s="73" t="s">
        <v>121</v>
      </c>
      <c r="D67" s="73" t="s">
        <v>181</v>
      </c>
      <c r="E67" s="73" t="s">
        <v>180</v>
      </c>
      <c r="F67" s="73" t="s">
        <v>120</v>
      </c>
    </row>
    <row r="68" spans="2:6" x14ac:dyDescent="0.25">
      <c r="B68" s="84" t="s">
        <v>122</v>
      </c>
      <c r="C68" s="73">
        <v>0</v>
      </c>
      <c r="D68" s="95">
        <v>0</v>
      </c>
      <c r="E68" s="95">
        <v>0</v>
      </c>
      <c r="F68" s="73">
        <v>0</v>
      </c>
    </row>
    <row r="69" spans="2:6" x14ac:dyDescent="0.25">
      <c r="B69" s="86" t="s">
        <v>123</v>
      </c>
      <c r="C69" s="73">
        <v>0</v>
      </c>
      <c r="D69" s="95">
        <v>0</v>
      </c>
      <c r="E69" s="95">
        <v>0</v>
      </c>
      <c r="F69" s="73">
        <v>0</v>
      </c>
    </row>
    <row r="70" spans="2:6" x14ac:dyDescent="0.25">
      <c r="B70" s="87" t="s">
        <v>126</v>
      </c>
      <c r="C70" s="73">
        <v>1</v>
      </c>
      <c r="D70" s="95">
        <v>7</v>
      </c>
      <c r="E70" s="95">
        <v>1</v>
      </c>
      <c r="F70" s="73">
        <v>8</v>
      </c>
    </row>
    <row r="71" spans="2:6" s="72" customFormat="1" x14ac:dyDescent="0.25">
      <c r="B71" s="111" t="s">
        <v>187</v>
      </c>
      <c r="C71" s="73">
        <f>+SUM(C68:C70)</f>
        <v>1</v>
      </c>
      <c r="D71" s="95">
        <f>+D70+D69+D68</f>
        <v>7</v>
      </c>
      <c r="E71" s="95">
        <f>+E70+E69+E68</f>
        <v>1</v>
      </c>
      <c r="F71" s="73">
        <f>+SUM(F68:F70)</f>
        <v>8</v>
      </c>
    </row>
    <row r="72" spans="2:6" s="72" customFormat="1" x14ac:dyDescent="0.25">
      <c r="C72" s="89"/>
      <c r="D72" s="89"/>
      <c r="E72" s="89"/>
      <c r="F72" s="89"/>
    </row>
    <row r="73" spans="2:6" x14ac:dyDescent="0.25">
      <c r="B73" s="82" t="s">
        <v>134</v>
      </c>
      <c r="C73" s="73" t="s">
        <v>121</v>
      </c>
      <c r="D73" s="73" t="s">
        <v>181</v>
      </c>
      <c r="E73" s="73" t="s">
        <v>180</v>
      </c>
      <c r="F73" s="83" t="s">
        <v>120</v>
      </c>
    </row>
    <row r="74" spans="2:6" x14ac:dyDescent="0.25">
      <c r="B74" s="91" t="s">
        <v>135</v>
      </c>
      <c r="C74" s="73">
        <v>11</v>
      </c>
      <c r="D74" s="85">
        <v>69</v>
      </c>
      <c r="E74" s="85">
        <v>15</v>
      </c>
      <c r="F74" s="83">
        <v>84</v>
      </c>
    </row>
    <row r="75" spans="2:6" x14ac:dyDescent="0.25">
      <c r="B75" s="111" t="s">
        <v>187</v>
      </c>
      <c r="C75" s="73">
        <f>+C74</f>
        <v>11</v>
      </c>
      <c r="D75" s="85">
        <f>+D74</f>
        <v>69</v>
      </c>
      <c r="E75" s="85">
        <f>+E74</f>
        <v>15</v>
      </c>
      <c r="F75" s="88">
        <f>+F74</f>
        <v>84</v>
      </c>
    </row>
    <row r="76" spans="2:6" x14ac:dyDescent="0.25">
      <c r="B76" s="72"/>
      <c r="C76" s="75"/>
    </row>
    <row r="77" spans="2:6" x14ac:dyDescent="0.25">
      <c r="B77" s="72"/>
      <c r="C77" s="75"/>
    </row>
    <row r="78" spans="2:6" x14ac:dyDescent="0.25">
      <c r="B78" s="72"/>
      <c r="C78" s="73" t="s">
        <v>121</v>
      </c>
      <c r="D78" s="73" t="s">
        <v>181</v>
      </c>
      <c r="E78" s="73" t="s">
        <v>180</v>
      </c>
      <c r="F78" s="73" t="s">
        <v>120</v>
      </c>
    </row>
    <row r="79" spans="2:6" x14ac:dyDescent="0.25">
      <c r="B79" s="76" t="s">
        <v>148</v>
      </c>
      <c r="C79" s="77">
        <f>+C84</f>
        <v>2</v>
      </c>
      <c r="D79" s="80">
        <f>+D84</f>
        <v>8</v>
      </c>
      <c r="E79" s="80">
        <f>+E84</f>
        <v>2</v>
      </c>
      <c r="F79" s="77">
        <f>+F84</f>
        <v>10</v>
      </c>
    </row>
    <row r="80" spans="2:6" x14ac:dyDescent="0.25">
      <c r="C80" s="75"/>
    </row>
    <row r="81" spans="2:6" x14ac:dyDescent="0.25">
      <c r="B81" s="82" t="s">
        <v>149</v>
      </c>
      <c r="C81" s="73" t="s">
        <v>121</v>
      </c>
      <c r="D81" s="73" t="s">
        <v>181</v>
      </c>
      <c r="E81" s="73" t="s">
        <v>180</v>
      </c>
      <c r="F81" s="73" t="s">
        <v>120</v>
      </c>
    </row>
    <row r="82" spans="2:6" x14ac:dyDescent="0.25">
      <c r="B82" s="86" t="s">
        <v>122</v>
      </c>
      <c r="C82" s="73">
        <v>1</v>
      </c>
      <c r="D82" s="85">
        <v>4</v>
      </c>
      <c r="E82" s="85">
        <v>1</v>
      </c>
      <c r="F82" s="73">
        <v>5</v>
      </c>
    </row>
    <row r="83" spans="2:6" x14ac:dyDescent="0.25">
      <c r="B83" s="87" t="s">
        <v>124</v>
      </c>
      <c r="C83" s="73">
        <v>1</v>
      </c>
      <c r="D83" s="85">
        <v>4</v>
      </c>
      <c r="E83" s="85">
        <v>1</v>
      </c>
      <c r="F83" s="73">
        <v>5</v>
      </c>
    </row>
    <row r="84" spans="2:6" s="72" customFormat="1" x14ac:dyDescent="0.25">
      <c r="B84" s="111" t="s">
        <v>187</v>
      </c>
      <c r="C84" s="73">
        <v>2</v>
      </c>
      <c r="D84" s="85">
        <f>+D82+D83</f>
        <v>8</v>
      </c>
      <c r="E84" s="85">
        <f>+E82+E83</f>
        <v>2</v>
      </c>
      <c r="F84" s="73">
        <f>+F82+F83</f>
        <v>10</v>
      </c>
    </row>
    <row r="85" spans="2:6" s="72" customFormat="1" x14ac:dyDescent="0.25">
      <c r="C85" s="89"/>
      <c r="D85" s="89"/>
      <c r="E85" s="89"/>
      <c r="F85" s="89"/>
    </row>
    <row r="86" spans="2:6" s="72" customFormat="1" x14ac:dyDescent="0.25">
      <c r="C86" s="89"/>
      <c r="D86" s="89"/>
      <c r="E86" s="89"/>
      <c r="F86" s="89"/>
    </row>
    <row r="87" spans="2:6" s="72" customFormat="1" x14ac:dyDescent="0.25">
      <c r="C87" s="73" t="s">
        <v>121</v>
      </c>
      <c r="D87" s="73" t="s">
        <v>181</v>
      </c>
      <c r="E87" s="73" t="s">
        <v>180</v>
      </c>
      <c r="F87" s="73" t="s">
        <v>120</v>
      </c>
    </row>
    <row r="88" spans="2:6" x14ac:dyDescent="0.25">
      <c r="B88" s="76" t="s">
        <v>150</v>
      </c>
      <c r="C88" s="77">
        <f>+C92+C96</f>
        <v>5</v>
      </c>
      <c r="D88" s="79">
        <f>+D92+D96</f>
        <v>92</v>
      </c>
      <c r="E88" s="79">
        <f>+E92+E96</f>
        <v>6</v>
      </c>
      <c r="F88" s="77">
        <f>+F92+F96</f>
        <v>98</v>
      </c>
    </row>
    <row r="89" spans="2:6" x14ac:dyDescent="0.25">
      <c r="C89" s="75"/>
    </row>
    <row r="90" spans="2:6" x14ac:dyDescent="0.25">
      <c r="B90" s="98" t="s">
        <v>151</v>
      </c>
      <c r="C90" s="73" t="s">
        <v>121</v>
      </c>
      <c r="D90" s="73" t="s">
        <v>181</v>
      </c>
      <c r="E90" s="73" t="s">
        <v>180</v>
      </c>
      <c r="F90" s="92" t="s">
        <v>120</v>
      </c>
    </row>
    <row r="91" spans="2:6" x14ac:dyDescent="0.25">
      <c r="B91" s="91" t="s">
        <v>152</v>
      </c>
      <c r="C91" s="73">
        <v>3</v>
      </c>
      <c r="D91" s="85">
        <v>49</v>
      </c>
      <c r="E91" s="85">
        <v>3</v>
      </c>
      <c r="F91" s="83">
        <v>52</v>
      </c>
    </row>
    <row r="92" spans="2:6" s="72" customFormat="1" x14ac:dyDescent="0.25">
      <c r="B92" s="111" t="s">
        <v>187</v>
      </c>
      <c r="C92" s="73">
        <f>+C91</f>
        <v>3</v>
      </c>
      <c r="D92" s="85">
        <v>49</v>
      </c>
      <c r="E92" s="85">
        <v>3</v>
      </c>
      <c r="F92" s="88">
        <f>+F91</f>
        <v>52</v>
      </c>
    </row>
    <row r="93" spans="2:6" s="72" customFormat="1" x14ac:dyDescent="0.25">
      <c r="C93" s="89"/>
      <c r="D93" s="89"/>
      <c r="E93" s="89"/>
      <c r="F93" s="89"/>
    </row>
    <row r="94" spans="2:6" s="72" customFormat="1" x14ac:dyDescent="0.25">
      <c r="B94" s="98" t="s">
        <v>151</v>
      </c>
      <c r="C94" s="73" t="s">
        <v>121</v>
      </c>
      <c r="D94" s="73" t="s">
        <v>181</v>
      </c>
      <c r="E94" s="73" t="s">
        <v>180</v>
      </c>
      <c r="F94" s="92" t="s">
        <v>120</v>
      </c>
    </row>
    <row r="95" spans="2:6" s="72" customFormat="1" x14ac:dyDescent="0.25">
      <c r="B95" s="91" t="s">
        <v>158</v>
      </c>
      <c r="C95" s="73">
        <v>2</v>
      </c>
      <c r="D95" s="93">
        <v>43</v>
      </c>
      <c r="E95" s="93">
        <v>3</v>
      </c>
      <c r="F95" s="83">
        <v>46</v>
      </c>
    </row>
    <row r="96" spans="2:6" s="72" customFormat="1" x14ac:dyDescent="0.25">
      <c r="B96" s="111" t="s">
        <v>187</v>
      </c>
      <c r="C96" s="73">
        <f>+C95</f>
        <v>2</v>
      </c>
      <c r="D96" s="93">
        <v>43</v>
      </c>
      <c r="E96" s="93">
        <v>3</v>
      </c>
      <c r="F96" s="88">
        <f>+F95</f>
        <v>46</v>
      </c>
    </row>
    <row r="97" spans="2:6" s="72" customFormat="1" x14ac:dyDescent="0.25">
      <c r="C97" s="89"/>
      <c r="D97" s="89"/>
      <c r="E97" s="89"/>
      <c r="F97" s="89"/>
    </row>
    <row r="98" spans="2:6" s="120" customFormat="1" ht="19.5" customHeight="1" x14ac:dyDescent="0.2">
      <c r="B98" s="117" t="s">
        <v>76</v>
      </c>
      <c r="C98" s="119" t="s">
        <v>3</v>
      </c>
      <c r="D98" s="119" t="s">
        <v>181</v>
      </c>
      <c r="E98" s="119" t="s">
        <v>180</v>
      </c>
      <c r="F98" s="121" t="s">
        <v>182</v>
      </c>
    </row>
    <row r="99" spans="2:6" s="110" customFormat="1" ht="19.5" customHeight="1" x14ac:dyDescent="0.2">
      <c r="B99" s="118" t="s">
        <v>153</v>
      </c>
      <c r="C99" s="122">
        <f>+C88+C79+C65+C38+C7</f>
        <v>165</v>
      </c>
      <c r="D99" s="122">
        <f>+D88+D79+D65+D38+D7</f>
        <v>872.5</v>
      </c>
      <c r="E99" s="122">
        <f>+E88+E79+E65+E38+E7</f>
        <v>401</v>
      </c>
      <c r="F99" s="123">
        <f>+F88+F79+F65+F38+F7</f>
        <v>1274</v>
      </c>
    </row>
    <row r="100" spans="2:6" x14ac:dyDescent="0.25">
      <c r="B100" s="90"/>
      <c r="C100" s="99"/>
      <c r="F100" s="99"/>
    </row>
    <row r="101" spans="2:6" x14ac:dyDescent="0.25">
      <c r="C101" s="100"/>
      <c r="F101" s="81"/>
    </row>
    <row r="102" spans="2:6" x14ac:dyDescent="0.25">
      <c r="F102" s="81"/>
    </row>
    <row r="103" spans="2:6" x14ac:dyDescent="0.25">
      <c r="F103" s="81"/>
    </row>
  </sheetData>
  <mergeCells count="2">
    <mergeCell ref="A5:B5"/>
    <mergeCell ref="B98:B99"/>
  </mergeCells>
  <printOptions horizontalCentered="1" verticalCentered="1"/>
  <pageMargins left="0" right="0" top="0" bottom="0" header="0.31496062992125984" footer="0.31496062992125984"/>
  <pageSetup paperSize="9" scale="5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FE8ECF67D52249A2B2A272D2164F0A" ma:contentTypeVersion="13" ma:contentTypeDescription="Crear nuevo documento." ma:contentTypeScope="" ma:versionID="450c010d47eb91360c117f6addd1f761">
  <xsd:schema xmlns:xsd="http://www.w3.org/2001/XMLSchema" xmlns:xs="http://www.w3.org/2001/XMLSchema" xmlns:p="http://schemas.microsoft.com/office/2006/metadata/properties" xmlns:ns3="ed82fbd0-461a-4414-b78e-99f499bd3e1d" xmlns:ns4="0728ac7a-7823-414f-beb3-87bcc7fc852d" targetNamespace="http://schemas.microsoft.com/office/2006/metadata/properties" ma:root="true" ma:fieldsID="0dfc407d8942ec69c48bab0b7f6db058" ns3:_="" ns4:_="">
    <xsd:import namespace="ed82fbd0-461a-4414-b78e-99f499bd3e1d"/>
    <xsd:import namespace="0728ac7a-7823-414f-beb3-87bcc7fc852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82fbd0-461a-4414-b78e-99f499bd3e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28ac7a-7823-414f-beb3-87bcc7fc852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A6BBB0-9D78-484F-B1B9-ADF6C49C5BC1}">
  <ds:schemaRefs>
    <ds:schemaRef ds:uri="0728ac7a-7823-414f-beb3-87bcc7fc852d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ed82fbd0-461a-4414-b78e-99f499bd3e1d"/>
  </ds:schemaRefs>
</ds:datastoreItem>
</file>

<file path=customXml/itemProps2.xml><?xml version="1.0" encoding="utf-8"?>
<ds:datastoreItem xmlns:ds="http://schemas.openxmlformats.org/officeDocument/2006/customXml" ds:itemID="{A3839FB6-366D-41F8-BC0D-BDBFF4475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82fbd0-461a-4414-b78e-99f499bd3e1d"/>
    <ds:schemaRef ds:uri="0728ac7a-7823-414f-beb3-87bcc7fc85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22EDA5-91FC-446C-B32C-DD8B418B06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UAB Idiomes Campus 20-21</vt:lpstr>
      <vt:lpstr>UAB IDIOMES BCN 20-21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2019-06-03T11:09:12Z</dcterms:created>
  <dcterms:modified xsi:type="dcterms:W3CDTF">2021-09-23T09:48:09Z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0x010100EDFE8ECF67D52249A2B2A272D2164F0A</vt:lpwstr>
  </property>
</Properties>
</file>